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ustijanac\Desktop\"/>
    </mc:Choice>
  </mc:AlternateContent>
  <xr:revisionPtr revIDLastSave="0" documentId="8_{85F616CC-0F8A-4604-81BB-3939C102203E}" xr6:coauthVersionLast="47" xr6:coauthVersionMax="47" xr10:uidLastSave="{00000000-0000-0000-0000-000000000000}"/>
  <bookViews>
    <workbookView xWindow="-110" yWindow="-110" windowWidth="25820" windowHeight="15500" xr2:uid="{986BBACA-25AD-4F72-BE1A-75E93DBA8342}"/>
  </bookViews>
  <sheets>
    <sheet name="SAŽETAK" sheetId="1" r:id="rId1"/>
    <sheet name="RAČUN PRIHODA I RASHODA- A1" sheetId="2" r:id="rId2"/>
    <sheet name="RAČUN PRIHODA I RASHODA- A2" sheetId="3" r:id="rId3"/>
    <sheet name="RASHODI PREMA FUNKC. KLAS.-A3" sheetId="4" r:id="rId4"/>
    <sheet name="RAČUN FINANCIRANJA" sheetId="5" r:id="rId5"/>
    <sheet name="POSEBNI DIO" sheetId="6" r:id="rId6"/>
    <sheet name="POSEBNI DIO-ANALITIK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F16" i="6"/>
  <c r="G16" i="6"/>
  <c r="H16" i="6"/>
  <c r="D16" i="6"/>
  <c r="E262" i="6"/>
  <c r="E261" i="6" s="1"/>
  <c r="F262" i="6"/>
  <c r="F261" i="6" s="1"/>
  <c r="G262" i="6"/>
  <c r="H262" i="6"/>
  <c r="H261" i="6" s="1"/>
  <c r="D262" i="6"/>
  <c r="D261" i="6" s="1"/>
  <c r="E125" i="6"/>
  <c r="E124" i="6" s="1"/>
  <c r="F125" i="6"/>
  <c r="F124" i="6" s="1"/>
  <c r="G125" i="6"/>
  <c r="G124" i="6" s="1"/>
  <c r="H125" i="6"/>
  <c r="H124" i="6" s="1"/>
  <c r="E288" i="6"/>
  <c r="E287" i="6" s="1"/>
  <c r="E286" i="6" s="1"/>
  <c r="E285" i="6" s="1"/>
  <c r="F288" i="6"/>
  <c r="F287" i="6" s="1"/>
  <c r="F286" i="6" s="1"/>
  <c r="F285" i="6" s="1"/>
  <c r="G288" i="6"/>
  <c r="G287" i="6" s="1"/>
  <c r="G286" i="6" s="1"/>
  <c r="G285" i="6" s="1"/>
  <c r="H288" i="6"/>
  <c r="H287" i="6" s="1"/>
  <c r="H286" i="6" s="1"/>
  <c r="H285" i="6" s="1"/>
  <c r="D288" i="6"/>
  <c r="D287" i="6" s="1"/>
  <c r="D286" i="6" s="1"/>
  <c r="D285" i="6" s="1"/>
  <c r="E283" i="6"/>
  <c r="F283" i="6"/>
  <c r="F282" i="6" s="1"/>
  <c r="G283" i="6"/>
  <c r="G282" i="6" s="1"/>
  <c r="H283" i="6"/>
  <c r="H282" i="6" s="1"/>
  <c r="D283" i="6"/>
  <c r="D282" i="6" s="1"/>
  <c r="E280" i="6"/>
  <c r="E279" i="6" s="1"/>
  <c r="F280" i="6"/>
  <c r="F279" i="6" s="1"/>
  <c r="G280" i="6"/>
  <c r="G279" i="6" s="1"/>
  <c r="H280" i="6"/>
  <c r="H279" i="6" s="1"/>
  <c r="E277" i="6"/>
  <c r="E276" i="6" s="1"/>
  <c r="F277" i="6"/>
  <c r="F276" i="6" s="1"/>
  <c r="G277" i="6"/>
  <c r="G276" i="6" s="1"/>
  <c r="H277" i="6"/>
  <c r="H276" i="6" s="1"/>
  <c r="D277" i="6"/>
  <c r="E272" i="6"/>
  <c r="F272" i="6"/>
  <c r="F269" i="6" s="1"/>
  <c r="F268" i="6" s="1"/>
  <c r="F267" i="6" s="1"/>
  <c r="G272" i="6"/>
  <c r="H272" i="6"/>
  <c r="D272" i="6"/>
  <c r="E270" i="6"/>
  <c r="F270" i="6"/>
  <c r="G270" i="6"/>
  <c r="H270" i="6"/>
  <c r="H269" i="6" s="1"/>
  <c r="H268" i="6" s="1"/>
  <c r="H267" i="6" s="1"/>
  <c r="D270" i="6"/>
  <c r="D269" i="6" s="1"/>
  <c r="D268" i="6" s="1"/>
  <c r="D267" i="6" s="1"/>
  <c r="E221" i="6"/>
  <c r="F221" i="6"/>
  <c r="G221" i="6"/>
  <c r="G220" i="6" s="1"/>
  <c r="G219" i="6" s="1"/>
  <c r="H221" i="6"/>
  <c r="H220" i="6" s="1"/>
  <c r="H219" i="6" s="1"/>
  <c r="D221" i="6"/>
  <c r="E217" i="6"/>
  <c r="E216" i="6" s="1"/>
  <c r="F217" i="6"/>
  <c r="F216" i="6" s="1"/>
  <c r="G217" i="6"/>
  <c r="G216" i="6" s="1"/>
  <c r="H217" i="6"/>
  <c r="H216" i="6" s="1"/>
  <c r="D217" i="6"/>
  <c r="E214" i="6"/>
  <c r="E213" i="6" s="1"/>
  <c r="F214" i="6"/>
  <c r="F213" i="6" s="1"/>
  <c r="G214" i="6"/>
  <c r="G213" i="6" s="1"/>
  <c r="H214" i="6"/>
  <c r="H213" i="6" s="1"/>
  <c r="D214" i="6"/>
  <c r="E179" i="6"/>
  <c r="E178" i="6" s="1"/>
  <c r="F179" i="6"/>
  <c r="F178" i="6" s="1"/>
  <c r="G179" i="6"/>
  <c r="H179" i="6"/>
  <c r="H178" i="6" s="1"/>
  <c r="D179" i="6"/>
  <c r="D178" i="6" s="1"/>
  <c r="E187" i="6"/>
  <c r="E186" i="6" s="1"/>
  <c r="F187" i="6"/>
  <c r="G187" i="6"/>
  <c r="H187" i="6"/>
  <c r="H186" i="6" s="1"/>
  <c r="E175" i="6"/>
  <c r="F175" i="6"/>
  <c r="G175" i="6"/>
  <c r="G172" i="6" s="1"/>
  <c r="H175" i="6"/>
  <c r="D175" i="6"/>
  <c r="E173" i="6"/>
  <c r="F173" i="6"/>
  <c r="G173" i="6"/>
  <c r="H173" i="6"/>
  <c r="D173" i="6"/>
  <c r="E170" i="6"/>
  <c r="F170" i="6"/>
  <c r="F169" i="6" s="1"/>
  <c r="G170" i="6"/>
  <c r="H170" i="6"/>
  <c r="D170" i="6"/>
  <c r="D169" i="6" s="1"/>
  <c r="E166" i="6"/>
  <c r="F166" i="6"/>
  <c r="G166" i="6"/>
  <c r="H166" i="6"/>
  <c r="D166" i="6"/>
  <c r="E164" i="6"/>
  <c r="F164" i="6"/>
  <c r="G164" i="6"/>
  <c r="H164" i="6"/>
  <c r="D164" i="6"/>
  <c r="E161" i="6"/>
  <c r="E160" i="6" s="1"/>
  <c r="F161" i="6"/>
  <c r="F160" i="6" s="1"/>
  <c r="G161" i="6"/>
  <c r="H161" i="6"/>
  <c r="H160" i="6" s="1"/>
  <c r="D161" i="6"/>
  <c r="D160" i="6" s="1"/>
  <c r="D156" i="6"/>
  <c r="D155" i="6" s="1"/>
  <c r="E153" i="6"/>
  <c r="E152" i="6" s="1"/>
  <c r="F153" i="6"/>
  <c r="F152" i="6" s="1"/>
  <c r="G153" i="6"/>
  <c r="G152" i="6" s="1"/>
  <c r="H153" i="6"/>
  <c r="H152" i="6" s="1"/>
  <c r="D153" i="6"/>
  <c r="D152" i="6" s="1"/>
  <c r="E150" i="6"/>
  <c r="E149" i="6" s="1"/>
  <c r="F150" i="6"/>
  <c r="F149" i="6" s="1"/>
  <c r="G150" i="6"/>
  <c r="G149" i="6" s="1"/>
  <c r="H150" i="6"/>
  <c r="H149" i="6" s="1"/>
  <c r="D150" i="6"/>
  <c r="D149" i="6" s="1"/>
  <c r="E143" i="6"/>
  <c r="F143" i="6"/>
  <c r="G143" i="6"/>
  <c r="H143" i="6"/>
  <c r="D143" i="6"/>
  <c r="E145" i="6"/>
  <c r="F145" i="6"/>
  <c r="G145" i="6"/>
  <c r="H145" i="6"/>
  <c r="D145" i="6"/>
  <c r="E141" i="6"/>
  <c r="F141" i="6"/>
  <c r="G141" i="6"/>
  <c r="H141" i="6"/>
  <c r="D141" i="6"/>
  <c r="E138" i="6"/>
  <c r="E137" i="6" s="1"/>
  <c r="F138" i="6"/>
  <c r="F137" i="6" s="1"/>
  <c r="G138" i="6"/>
  <c r="G137" i="6" s="1"/>
  <c r="H138" i="6"/>
  <c r="H137" i="6" s="1"/>
  <c r="E135" i="6"/>
  <c r="E134" i="6" s="1"/>
  <c r="F135" i="6"/>
  <c r="F134" i="6" s="1"/>
  <c r="G135" i="6"/>
  <c r="G134" i="6" s="1"/>
  <c r="H135" i="6"/>
  <c r="H134" i="6" s="1"/>
  <c r="D135" i="6"/>
  <c r="D134" i="6" s="1"/>
  <c r="E128" i="6"/>
  <c r="E127" i="6" s="1"/>
  <c r="F128" i="6"/>
  <c r="F127" i="6" s="1"/>
  <c r="G128" i="6"/>
  <c r="G127" i="6" s="1"/>
  <c r="H128" i="6"/>
  <c r="D128" i="6"/>
  <c r="D127" i="6" s="1"/>
  <c r="D125" i="6"/>
  <c r="D124" i="6" s="1"/>
  <c r="E122" i="6"/>
  <c r="E121" i="6" s="1"/>
  <c r="F122" i="6"/>
  <c r="G122" i="6"/>
  <c r="G121" i="6" s="1"/>
  <c r="H122" i="6"/>
  <c r="H121" i="6" s="1"/>
  <c r="D122" i="6"/>
  <c r="D121" i="6" s="1"/>
  <c r="E118" i="6"/>
  <c r="F118" i="6"/>
  <c r="F117" i="6" s="1"/>
  <c r="G118" i="6"/>
  <c r="G117" i="6" s="1"/>
  <c r="H118" i="6"/>
  <c r="H117" i="6" s="1"/>
  <c r="D118" i="6"/>
  <c r="E115" i="6"/>
  <c r="E114" i="6" s="1"/>
  <c r="F115" i="6"/>
  <c r="F114" i="6" s="1"/>
  <c r="G115" i="6"/>
  <c r="G114" i="6" s="1"/>
  <c r="H115" i="6"/>
  <c r="H114" i="6" s="1"/>
  <c r="D115" i="6"/>
  <c r="D114" i="6" s="1"/>
  <c r="E109" i="6"/>
  <c r="E108" i="6" s="1"/>
  <c r="E107" i="6" s="1"/>
  <c r="F109" i="6"/>
  <c r="F108" i="6" s="1"/>
  <c r="F107" i="6" s="1"/>
  <c r="G109" i="6"/>
  <c r="G108" i="6" s="1"/>
  <c r="G107" i="6" s="1"/>
  <c r="H109" i="6"/>
  <c r="H108" i="6" s="1"/>
  <c r="H107" i="6" s="1"/>
  <c r="D109" i="6"/>
  <c r="D108" i="6" s="1"/>
  <c r="D107" i="6" s="1"/>
  <c r="H105" i="6"/>
  <c r="H104" i="6" s="1"/>
  <c r="G105" i="6"/>
  <c r="G104" i="6" s="1"/>
  <c r="F105" i="6"/>
  <c r="F104" i="6" s="1"/>
  <c r="E105" i="6"/>
  <c r="E104" i="6" s="1"/>
  <c r="D105" i="6"/>
  <c r="D104" i="6" s="1"/>
  <c r="E95" i="6"/>
  <c r="E94" i="6" s="1"/>
  <c r="E93" i="6" s="1"/>
  <c r="F95" i="6"/>
  <c r="F94" i="6" s="1"/>
  <c r="F93" i="6" s="1"/>
  <c r="G95" i="6"/>
  <c r="G94" i="6" s="1"/>
  <c r="G93" i="6" s="1"/>
  <c r="H95" i="6"/>
  <c r="H94" i="6" s="1"/>
  <c r="H93" i="6" s="1"/>
  <c r="D95" i="6"/>
  <c r="D94" i="6" s="1"/>
  <c r="D93" i="6" s="1"/>
  <c r="E70" i="6"/>
  <c r="E69" i="6" s="1"/>
  <c r="F70" i="6"/>
  <c r="F69" i="6" s="1"/>
  <c r="G70" i="6"/>
  <c r="G69" i="6" s="1"/>
  <c r="H70" i="6"/>
  <c r="H69" i="6" s="1"/>
  <c r="D70" i="6"/>
  <c r="D69" i="6" s="1"/>
  <c r="E60" i="6"/>
  <c r="E59" i="6" s="1"/>
  <c r="F60" i="6"/>
  <c r="F59" i="6" s="1"/>
  <c r="G60" i="6"/>
  <c r="H60" i="6"/>
  <c r="H59" i="6" s="1"/>
  <c r="D60" i="6"/>
  <c r="D59" i="6" s="1"/>
  <c r="E53" i="6"/>
  <c r="E52" i="6" s="1"/>
  <c r="F53" i="6"/>
  <c r="F52" i="6" s="1"/>
  <c r="G53" i="6"/>
  <c r="G52" i="6" s="1"/>
  <c r="H53" i="6"/>
  <c r="H52" i="6" s="1"/>
  <c r="D53" i="6"/>
  <c r="D52" i="6" s="1"/>
  <c r="E50" i="6"/>
  <c r="F50" i="6"/>
  <c r="G50" i="6"/>
  <c r="G49" i="6" s="1"/>
  <c r="H50" i="6"/>
  <c r="H49" i="6" s="1"/>
  <c r="D50" i="6"/>
  <c r="D49" i="6" s="1"/>
  <c r="E46" i="6"/>
  <c r="E45" i="6" s="1"/>
  <c r="F46" i="6"/>
  <c r="F45" i="6" s="1"/>
  <c r="G46" i="6"/>
  <c r="G45" i="6" s="1"/>
  <c r="H46" i="6"/>
  <c r="H45" i="6" s="1"/>
  <c r="D46" i="6"/>
  <c r="D45" i="6" s="1"/>
  <c r="E43" i="6"/>
  <c r="E42" i="6" s="1"/>
  <c r="F43" i="6"/>
  <c r="F42" i="6" s="1"/>
  <c r="G43" i="6"/>
  <c r="G42" i="6" s="1"/>
  <c r="H43" i="6"/>
  <c r="H42" i="6" s="1"/>
  <c r="D43" i="6"/>
  <c r="D42" i="6" s="1"/>
  <c r="E39" i="6"/>
  <c r="E38" i="6" s="1"/>
  <c r="F39" i="6"/>
  <c r="F38" i="6" s="1"/>
  <c r="G39" i="6"/>
  <c r="G38" i="6" s="1"/>
  <c r="H39" i="6"/>
  <c r="H38" i="6" s="1"/>
  <c r="D39" i="6"/>
  <c r="D38" i="6" s="1"/>
  <c r="E35" i="6"/>
  <c r="E34" i="6" s="1"/>
  <c r="F35" i="6"/>
  <c r="F34" i="6" s="1"/>
  <c r="G35" i="6"/>
  <c r="G34" i="6" s="1"/>
  <c r="H35" i="6"/>
  <c r="H34" i="6" s="1"/>
  <c r="D35" i="6"/>
  <c r="D34" i="6" s="1"/>
  <c r="E31" i="6"/>
  <c r="F31" i="6"/>
  <c r="G31" i="6"/>
  <c r="H31" i="6"/>
  <c r="D31" i="6"/>
  <c r="E29" i="6"/>
  <c r="F29" i="6"/>
  <c r="G29" i="6"/>
  <c r="H29" i="6"/>
  <c r="D29" i="6"/>
  <c r="E26" i="6"/>
  <c r="E25" i="6" s="1"/>
  <c r="F26" i="6"/>
  <c r="F25" i="6" s="1"/>
  <c r="G26" i="6"/>
  <c r="G25" i="6" s="1"/>
  <c r="H26" i="6"/>
  <c r="H25" i="6" s="1"/>
  <c r="D26" i="6"/>
  <c r="D25" i="6" s="1"/>
  <c r="E63" i="6"/>
  <c r="E62" i="6" s="1"/>
  <c r="F63" i="6"/>
  <c r="F62" i="6" s="1"/>
  <c r="G63" i="6"/>
  <c r="G62" i="6" s="1"/>
  <c r="H63" i="6"/>
  <c r="H62" i="6" s="1"/>
  <c r="D63" i="6"/>
  <c r="D62" i="6" s="1"/>
  <c r="D66" i="6"/>
  <c r="F51" i="3"/>
  <c r="G36" i="3"/>
  <c r="H36" i="3"/>
  <c r="I36" i="3"/>
  <c r="J36" i="3"/>
  <c r="F36" i="3"/>
  <c r="E282" i="6"/>
  <c r="D280" i="6"/>
  <c r="D279" i="6" s="1"/>
  <c r="D276" i="6"/>
  <c r="H265" i="6"/>
  <c r="H264" i="6" s="1"/>
  <c r="G265" i="6"/>
  <c r="G264" i="6" s="1"/>
  <c r="F265" i="6"/>
  <c r="F264" i="6" s="1"/>
  <c r="E265" i="6"/>
  <c r="E264" i="6" s="1"/>
  <c r="D265" i="6"/>
  <c r="D264" i="6" s="1"/>
  <c r="G261" i="6"/>
  <c r="H259" i="6"/>
  <c r="H258" i="6" s="1"/>
  <c r="G259" i="6"/>
  <c r="F259" i="6"/>
  <c r="F258" i="6" s="1"/>
  <c r="E259" i="6"/>
  <c r="E258" i="6" s="1"/>
  <c r="D259" i="6"/>
  <c r="D258" i="6" s="1"/>
  <c r="G258" i="6"/>
  <c r="H254" i="6"/>
  <c r="G254" i="6"/>
  <c r="F254" i="6"/>
  <c r="E254" i="6"/>
  <c r="D254" i="6"/>
  <c r="H252" i="6"/>
  <c r="G252" i="6"/>
  <c r="F252" i="6"/>
  <c r="E252" i="6"/>
  <c r="D252" i="6"/>
  <c r="H249" i="6"/>
  <c r="H248" i="6" s="1"/>
  <c r="G249" i="6"/>
  <c r="G248" i="6" s="1"/>
  <c r="F249" i="6"/>
  <c r="F248" i="6" s="1"/>
  <c r="E249" i="6"/>
  <c r="E248" i="6" s="1"/>
  <c r="D249" i="6"/>
  <c r="D248" i="6" s="1"/>
  <c r="H246" i="6"/>
  <c r="H245" i="6" s="1"/>
  <c r="G246" i="6"/>
  <c r="G245" i="6" s="1"/>
  <c r="F246" i="6"/>
  <c r="F245" i="6" s="1"/>
  <c r="E246" i="6"/>
  <c r="E245" i="6" s="1"/>
  <c r="D246" i="6"/>
  <c r="D245" i="6" s="1"/>
  <c r="H242" i="6"/>
  <c r="H241" i="6" s="1"/>
  <c r="G242" i="6"/>
  <c r="G241" i="6" s="1"/>
  <c r="F242" i="6"/>
  <c r="F241" i="6" s="1"/>
  <c r="E242" i="6"/>
  <c r="E241" i="6" s="1"/>
  <c r="D242" i="6"/>
  <c r="D241" i="6" s="1"/>
  <c r="H239" i="6"/>
  <c r="H238" i="6" s="1"/>
  <c r="G239" i="6"/>
  <c r="F239" i="6"/>
  <c r="F238" i="6" s="1"/>
  <c r="E239" i="6"/>
  <c r="E238" i="6" s="1"/>
  <c r="D239" i="6"/>
  <c r="D238" i="6" s="1"/>
  <c r="G238" i="6"/>
  <c r="H235" i="6"/>
  <c r="H234" i="6" s="1"/>
  <c r="G235" i="6"/>
  <c r="G234" i="6" s="1"/>
  <c r="F235" i="6"/>
  <c r="F234" i="6" s="1"/>
  <c r="E235" i="6"/>
  <c r="E234" i="6" s="1"/>
  <c r="D235" i="6"/>
  <c r="D234" i="6" s="1"/>
  <c r="H232" i="6"/>
  <c r="H231" i="6" s="1"/>
  <c r="G232" i="6"/>
  <c r="G231" i="6" s="1"/>
  <c r="F232" i="6"/>
  <c r="F231" i="6" s="1"/>
  <c r="E232" i="6"/>
  <c r="E231" i="6" s="1"/>
  <c r="D232" i="6"/>
  <c r="D231" i="6" s="1"/>
  <c r="H228" i="6"/>
  <c r="H227" i="6" s="1"/>
  <c r="G228" i="6"/>
  <c r="F228" i="6"/>
  <c r="F227" i="6" s="1"/>
  <c r="E228" i="6"/>
  <c r="E227" i="6" s="1"/>
  <c r="D228" i="6"/>
  <c r="D227" i="6" s="1"/>
  <c r="G227" i="6"/>
  <c r="H225" i="6"/>
  <c r="H224" i="6" s="1"/>
  <c r="G225" i="6"/>
  <c r="F225" i="6"/>
  <c r="F224" i="6" s="1"/>
  <c r="E225" i="6"/>
  <c r="E224" i="6" s="1"/>
  <c r="D225" i="6"/>
  <c r="D224" i="6" s="1"/>
  <c r="G224" i="6"/>
  <c r="F220" i="6"/>
  <c r="F219" i="6" s="1"/>
  <c r="E220" i="6"/>
  <c r="E219" i="6" s="1"/>
  <c r="D220" i="6"/>
  <c r="D219" i="6" s="1"/>
  <c r="D216" i="6"/>
  <c r="D213" i="6"/>
  <c r="H210" i="6"/>
  <c r="G210" i="6"/>
  <c r="F210" i="6"/>
  <c r="E210" i="6"/>
  <c r="D210" i="6"/>
  <c r="H208" i="6"/>
  <c r="G208" i="6"/>
  <c r="F208" i="6"/>
  <c r="E208" i="6"/>
  <c r="D208" i="6"/>
  <c r="H205" i="6"/>
  <c r="H204" i="6" s="1"/>
  <c r="G205" i="6"/>
  <c r="G204" i="6" s="1"/>
  <c r="F205" i="6"/>
  <c r="F204" i="6" s="1"/>
  <c r="E205" i="6"/>
  <c r="E204" i="6" s="1"/>
  <c r="D205" i="6"/>
  <c r="D204" i="6" s="1"/>
  <c r="H201" i="6"/>
  <c r="G201" i="6"/>
  <c r="F201" i="6"/>
  <c r="E201" i="6"/>
  <c r="D201" i="6"/>
  <c r="H199" i="6"/>
  <c r="H198" i="6" s="1"/>
  <c r="G199" i="6"/>
  <c r="G198" i="6" s="1"/>
  <c r="F199" i="6"/>
  <c r="F198" i="6" s="1"/>
  <c r="E199" i="6"/>
  <c r="E198" i="6" s="1"/>
  <c r="D199" i="6"/>
  <c r="D198" i="6" s="1"/>
  <c r="H195" i="6"/>
  <c r="G195" i="6"/>
  <c r="F195" i="6"/>
  <c r="E195" i="6"/>
  <c r="D195" i="6"/>
  <c r="H193" i="6"/>
  <c r="G193" i="6"/>
  <c r="F193" i="6"/>
  <c r="E193" i="6"/>
  <c r="D193" i="6"/>
  <c r="H190" i="6"/>
  <c r="H189" i="6" s="1"/>
  <c r="G190" i="6"/>
  <c r="G189" i="6" s="1"/>
  <c r="F190" i="6"/>
  <c r="F189" i="6" s="1"/>
  <c r="E190" i="6"/>
  <c r="E189" i="6" s="1"/>
  <c r="D190" i="6"/>
  <c r="D189" i="6" s="1"/>
  <c r="G186" i="6"/>
  <c r="F186" i="6"/>
  <c r="D187" i="6"/>
  <c r="D186" i="6" s="1"/>
  <c r="H182" i="6"/>
  <c r="H181" i="6" s="1"/>
  <c r="G182" i="6"/>
  <c r="G181" i="6" s="1"/>
  <c r="F182" i="6"/>
  <c r="F181" i="6" s="1"/>
  <c r="E182" i="6"/>
  <c r="E181" i="6" s="1"/>
  <c r="D182" i="6"/>
  <c r="D181" i="6" s="1"/>
  <c r="G178" i="6"/>
  <c r="H169" i="6"/>
  <c r="G169" i="6"/>
  <c r="E169" i="6"/>
  <c r="G160" i="6"/>
  <c r="H156" i="6"/>
  <c r="H155" i="6" s="1"/>
  <c r="G156" i="6"/>
  <c r="G155" i="6" s="1"/>
  <c r="F156" i="6"/>
  <c r="F155" i="6" s="1"/>
  <c r="E156" i="6"/>
  <c r="E155" i="6" s="1"/>
  <c r="D138" i="6"/>
  <c r="D137" i="6" s="1"/>
  <c r="H132" i="6"/>
  <c r="H131" i="6" s="1"/>
  <c r="G132" i="6"/>
  <c r="G131" i="6" s="1"/>
  <c r="F132" i="6"/>
  <c r="F131" i="6" s="1"/>
  <c r="E132" i="6"/>
  <c r="E131" i="6" s="1"/>
  <c r="D132" i="6"/>
  <c r="D131" i="6" s="1"/>
  <c r="H127" i="6"/>
  <c r="F121" i="6"/>
  <c r="E117" i="6"/>
  <c r="D117" i="6"/>
  <c r="H102" i="6"/>
  <c r="H101" i="6" s="1"/>
  <c r="G102" i="6"/>
  <c r="F102" i="6"/>
  <c r="F101" i="6" s="1"/>
  <c r="E102" i="6"/>
  <c r="E101" i="6" s="1"/>
  <c r="D102" i="6"/>
  <c r="D101" i="6" s="1"/>
  <c r="G101" i="6"/>
  <c r="H99" i="6"/>
  <c r="H98" i="6" s="1"/>
  <c r="G99" i="6"/>
  <c r="G98" i="6" s="1"/>
  <c r="F99" i="6"/>
  <c r="F98" i="6" s="1"/>
  <c r="E99" i="6"/>
  <c r="E98" i="6" s="1"/>
  <c r="D99" i="6"/>
  <c r="D98" i="6" s="1"/>
  <c r="H91" i="6"/>
  <c r="H90" i="6" s="1"/>
  <c r="H89" i="6" s="1"/>
  <c r="G91" i="6"/>
  <c r="F91" i="6"/>
  <c r="F90" i="6" s="1"/>
  <c r="F89" i="6" s="1"/>
  <c r="E91" i="6"/>
  <c r="E90" i="6" s="1"/>
  <c r="E89" i="6" s="1"/>
  <c r="D91" i="6"/>
  <c r="D90" i="6" s="1"/>
  <c r="D89" i="6" s="1"/>
  <c r="G90" i="6"/>
  <c r="G89" i="6" s="1"/>
  <c r="H86" i="6"/>
  <c r="H85" i="6" s="1"/>
  <c r="H84" i="6" s="1"/>
  <c r="G86" i="6"/>
  <c r="G85" i="6" s="1"/>
  <c r="G84" i="6" s="1"/>
  <c r="F86" i="6"/>
  <c r="F85" i="6" s="1"/>
  <c r="F84" i="6" s="1"/>
  <c r="E86" i="6"/>
  <c r="E85" i="6" s="1"/>
  <c r="E84" i="6" s="1"/>
  <c r="D86" i="6"/>
  <c r="D85" i="6" s="1"/>
  <c r="D84" i="6" s="1"/>
  <c r="H82" i="6"/>
  <c r="H81" i="6" s="1"/>
  <c r="G82" i="6"/>
  <c r="G81" i="6" s="1"/>
  <c r="F82" i="6"/>
  <c r="F81" i="6" s="1"/>
  <c r="E82" i="6"/>
  <c r="E81" i="6" s="1"/>
  <c r="D82" i="6"/>
  <c r="D81" i="6" s="1"/>
  <c r="H79" i="6"/>
  <c r="H78" i="6" s="1"/>
  <c r="G79" i="6"/>
  <c r="G78" i="6" s="1"/>
  <c r="F79" i="6"/>
  <c r="F78" i="6" s="1"/>
  <c r="E79" i="6"/>
  <c r="E78" i="6" s="1"/>
  <c r="D79" i="6"/>
  <c r="D78" i="6" s="1"/>
  <c r="H75" i="6"/>
  <c r="H72" i="6" s="1"/>
  <c r="G75" i="6"/>
  <c r="G72" i="6" s="1"/>
  <c r="F72" i="6"/>
  <c r="E72" i="6"/>
  <c r="D72" i="6"/>
  <c r="H65" i="6"/>
  <c r="G65" i="6"/>
  <c r="F65" i="6"/>
  <c r="E65" i="6"/>
  <c r="D65" i="6"/>
  <c r="G59" i="6"/>
  <c r="H55" i="6"/>
  <c r="G55" i="6"/>
  <c r="F55" i="6"/>
  <c r="E55" i="6"/>
  <c r="D55" i="6"/>
  <c r="F49" i="6"/>
  <c r="E49" i="6"/>
  <c r="F18" i="4"/>
  <c r="F17" i="4" s="1"/>
  <c r="F16" i="4" s="1"/>
  <c r="E18" i="4"/>
  <c r="E17" i="4" s="1"/>
  <c r="E16" i="4" s="1"/>
  <c r="D18" i="4"/>
  <c r="C18" i="4"/>
  <c r="C17" i="4" s="1"/>
  <c r="C16" i="4" s="1"/>
  <c r="B18" i="4"/>
  <c r="D17" i="4"/>
  <c r="D16" i="4" s="1"/>
  <c r="B17" i="4"/>
  <c r="B16" i="4"/>
  <c r="J71" i="3"/>
  <c r="I71" i="3"/>
  <c r="H71" i="3"/>
  <c r="G71" i="3"/>
  <c r="F71" i="3"/>
  <c r="J64" i="3"/>
  <c r="I64" i="3"/>
  <c r="H64" i="3"/>
  <c r="G64" i="3"/>
  <c r="F64" i="3"/>
  <c r="J61" i="3"/>
  <c r="I61" i="3"/>
  <c r="H61" i="3"/>
  <c r="G61" i="3"/>
  <c r="F61" i="3"/>
  <c r="J51" i="3"/>
  <c r="I51" i="3"/>
  <c r="H51" i="3"/>
  <c r="G51" i="3"/>
  <c r="J46" i="3"/>
  <c r="I46" i="3"/>
  <c r="H46" i="3"/>
  <c r="G46" i="3"/>
  <c r="F46" i="3"/>
  <c r="J34" i="3"/>
  <c r="I34" i="3"/>
  <c r="H34" i="3"/>
  <c r="G34" i="3"/>
  <c r="F34" i="3"/>
  <c r="J32" i="3"/>
  <c r="I32" i="3"/>
  <c r="H32" i="3"/>
  <c r="G32" i="3"/>
  <c r="F32" i="3"/>
  <c r="J29" i="3"/>
  <c r="I29" i="3"/>
  <c r="H29" i="3"/>
  <c r="G29" i="3"/>
  <c r="F29" i="3"/>
  <c r="J27" i="3"/>
  <c r="I27" i="3"/>
  <c r="H27" i="3"/>
  <c r="G27" i="3"/>
  <c r="F27" i="3"/>
  <c r="J24" i="3"/>
  <c r="I24" i="3"/>
  <c r="H24" i="3"/>
  <c r="G24" i="3"/>
  <c r="F24" i="3"/>
  <c r="J22" i="3"/>
  <c r="I22" i="3"/>
  <c r="H22" i="3"/>
  <c r="G22" i="3"/>
  <c r="F22" i="3"/>
  <c r="J20" i="3"/>
  <c r="I20" i="3"/>
  <c r="H20" i="3"/>
  <c r="G20" i="3"/>
  <c r="F20" i="3"/>
  <c r="J18" i="3"/>
  <c r="I18" i="3"/>
  <c r="H18" i="3"/>
  <c r="G18" i="3"/>
  <c r="F18" i="3"/>
  <c r="J16" i="3"/>
  <c r="I16" i="3"/>
  <c r="H16" i="3"/>
  <c r="G16" i="3"/>
  <c r="F16" i="3"/>
  <c r="F14" i="2"/>
  <c r="G14" i="2"/>
  <c r="H14" i="2"/>
  <c r="I14" i="2"/>
  <c r="E14" i="2"/>
  <c r="F50" i="1"/>
  <c r="J47" i="1"/>
  <c r="I47" i="1"/>
  <c r="H47" i="1"/>
  <c r="J17" i="1"/>
  <c r="I17" i="1"/>
  <c r="H17" i="1"/>
  <c r="G17" i="1"/>
  <c r="F17" i="1"/>
  <c r="J14" i="1"/>
  <c r="I14" i="1"/>
  <c r="H14" i="1"/>
  <c r="H20" i="1" s="1"/>
  <c r="H36" i="1" s="1"/>
  <c r="H37" i="1" s="1"/>
  <c r="G14" i="1"/>
  <c r="F14" i="1"/>
  <c r="F28" i="6" l="1"/>
  <c r="E28" i="6"/>
  <c r="H28" i="6"/>
  <c r="J20" i="1"/>
  <c r="J36" i="1" s="1"/>
  <c r="J37" i="1" s="1"/>
  <c r="G28" i="6"/>
  <c r="G24" i="6" s="1"/>
  <c r="E163" i="6"/>
  <c r="E172" i="6"/>
  <c r="H172" i="6"/>
  <c r="H168" i="6" s="1"/>
  <c r="E269" i="6"/>
  <c r="E268" i="6" s="1"/>
  <c r="E267" i="6" s="1"/>
  <c r="F77" i="6"/>
  <c r="D172" i="6"/>
  <c r="D168" i="6" s="1"/>
  <c r="G269" i="6"/>
  <c r="G268" i="6" s="1"/>
  <c r="G267" i="6" s="1"/>
  <c r="F172" i="6"/>
  <c r="F168" i="6" s="1"/>
  <c r="D28" i="6"/>
  <c r="H140" i="6"/>
  <c r="H130" i="6" s="1"/>
  <c r="D140" i="6"/>
  <c r="D130" i="6" s="1"/>
  <c r="E140" i="6"/>
  <c r="E130" i="6" s="1"/>
  <c r="G163" i="6"/>
  <c r="G159" i="6" s="1"/>
  <c r="G97" i="6"/>
  <c r="H24" i="6"/>
  <c r="F223" i="6"/>
  <c r="E230" i="6"/>
  <c r="G140" i="6"/>
  <c r="G130" i="6" s="1"/>
  <c r="G33" i="6"/>
  <c r="F251" i="6"/>
  <c r="F244" i="6" s="1"/>
  <c r="D97" i="6"/>
  <c r="H97" i="6"/>
  <c r="E97" i="6"/>
  <c r="E177" i="6"/>
  <c r="F97" i="6"/>
  <c r="F197" i="6"/>
  <c r="H237" i="6"/>
  <c r="F163" i="6"/>
  <c r="F159" i="6" s="1"/>
  <c r="H163" i="6"/>
  <c r="H159" i="6" s="1"/>
  <c r="D163" i="6"/>
  <c r="D159" i="6" s="1"/>
  <c r="F140" i="6"/>
  <c r="F130" i="6" s="1"/>
  <c r="G168" i="6"/>
  <c r="E251" i="6"/>
  <c r="E244" i="6" s="1"/>
  <c r="D113" i="6"/>
  <c r="H113" i="6"/>
  <c r="E168" i="6"/>
  <c r="D192" i="6"/>
  <c r="D185" i="6" s="1"/>
  <c r="H192" i="6"/>
  <c r="H185" i="6" s="1"/>
  <c r="G192" i="6"/>
  <c r="G185" i="6" s="1"/>
  <c r="E197" i="6"/>
  <c r="E207" i="6"/>
  <c r="E203" i="6" s="1"/>
  <c r="G212" i="6"/>
  <c r="F207" i="6"/>
  <c r="F203" i="6" s="1"/>
  <c r="E237" i="6"/>
  <c r="E257" i="6"/>
  <c r="E256" i="6" s="1"/>
  <c r="E24" i="6"/>
  <c r="G177" i="6"/>
  <c r="F192" i="6"/>
  <c r="F185" i="6" s="1"/>
  <c r="F230" i="6"/>
  <c r="E77" i="6"/>
  <c r="D197" i="6"/>
  <c r="H197" i="6"/>
  <c r="F212" i="6"/>
  <c r="G113" i="6"/>
  <c r="F68" i="6"/>
  <c r="F33" i="6"/>
  <c r="H41" i="6"/>
  <c r="G77" i="6"/>
  <c r="H148" i="6"/>
  <c r="H147" i="6" s="1"/>
  <c r="E192" i="6"/>
  <c r="E185" i="6" s="1"/>
  <c r="D223" i="6"/>
  <c r="H223" i="6"/>
  <c r="G230" i="6"/>
  <c r="E275" i="6"/>
  <c r="E274" i="6" s="1"/>
  <c r="D24" i="6"/>
  <c r="D33" i="6"/>
  <c r="E58" i="6"/>
  <c r="D77" i="6"/>
  <c r="H77" i="6"/>
  <c r="F113" i="6"/>
  <c r="D120" i="6"/>
  <c r="H120" i="6"/>
  <c r="E223" i="6"/>
  <c r="D230" i="6"/>
  <c r="H230" i="6"/>
  <c r="H257" i="6"/>
  <c r="H256" i="6" s="1"/>
  <c r="H68" i="6"/>
  <c r="E48" i="6"/>
  <c r="E41" i="6"/>
  <c r="D41" i="6"/>
  <c r="H33" i="6"/>
  <c r="F24" i="6"/>
  <c r="E68" i="6"/>
  <c r="D68" i="6"/>
  <c r="F20" i="1"/>
  <c r="D275" i="6"/>
  <c r="D274" i="6" s="1"/>
  <c r="E33" i="6"/>
  <c r="G148" i="6"/>
  <c r="G147" i="6" s="1"/>
  <c r="E159" i="6"/>
  <c r="F237" i="6"/>
  <c r="D251" i="6"/>
  <c r="D244" i="6" s="1"/>
  <c r="H251" i="6"/>
  <c r="H244" i="6" s="1"/>
  <c r="F275" i="6"/>
  <c r="F274" i="6" s="1"/>
  <c r="D257" i="6"/>
  <c r="D256" i="6" s="1"/>
  <c r="G48" i="6"/>
  <c r="G58" i="6"/>
  <c r="E113" i="6"/>
  <c r="E148" i="6"/>
  <c r="E147" i="6" s="1"/>
  <c r="D177" i="6"/>
  <c r="H177" i="6"/>
  <c r="G237" i="6"/>
  <c r="D237" i="6"/>
  <c r="G275" i="6"/>
  <c r="G274" i="6" s="1"/>
  <c r="D148" i="6"/>
  <c r="D147" i="6" s="1"/>
  <c r="H275" i="6"/>
  <c r="H274" i="6" s="1"/>
  <c r="G41" i="6"/>
  <c r="F41" i="6"/>
  <c r="D48" i="6"/>
  <c r="H48" i="6"/>
  <c r="F48" i="6"/>
  <c r="D58" i="6"/>
  <c r="H58" i="6"/>
  <c r="F58" i="6"/>
  <c r="G68" i="6"/>
  <c r="G120" i="6"/>
  <c r="G197" i="6"/>
  <c r="D207" i="6"/>
  <c r="D203" i="6" s="1"/>
  <c r="H207" i="6"/>
  <c r="H203" i="6" s="1"/>
  <c r="G207" i="6"/>
  <c r="G203" i="6" s="1"/>
  <c r="E212" i="6"/>
  <c r="D212" i="6"/>
  <c r="H212" i="6"/>
  <c r="G223" i="6"/>
  <c r="G251" i="6"/>
  <c r="G244" i="6" s="1"/>
  <c r="G257" i="6"/>
  <c r="G256" i="6" s="1"/>
  <c r="F257" i="6"/>
  <c r="F256" i="6" s="1"/>
  <c r="F148" i="6"/>
  <c r="F147" i="6" s="1"/>
  <c r="F177" i="6"/>
  <c r="F120" i="6"/>
  <c r="F112" i="6" s="1"/>
  <c r="E120" i="6"/>
  <c r="H26" i="3"/>
  <c r="F31" i="3"/>
  <c r="H63" i="3"/>
  <c r="F63" i="3"/>
  <c r="H15" i="3"/>
  <c r="I63" i="3"/>
  <c r="I15" i="3"/>
  <c r="H31" i="3"/>
  <c r="F15" i="3"/>
  <c r="J15" i="3"/>
  <c r="G15" i="3"/>
  <c r="G26" i="3"/>
  <c r="I26" i="3"/>
  <c r="J31" i="3"/>
  <c r="J63" i="3"/>
  <c r="I45" i="3"/>
  <c r="I31" i="3"/>
  <c r="G45" i="3"/>
  <c r="G31" i="3"/>
  <c r="H45" i="3"/>
  <c r="F45" i="3"/>
  <c r="J45" i="3"/>
  <c r="F26" i="3"/>
  <c r="J26" i="3"/>
  <c r="G63" i="3"/>
  <c r="G28" i="2"/>
  <c r="G24" i="2"/>
  <c r="H28" i="2"/>
  <c r="H24" i="2"/>
  <c r="E28" i="2"/>
  <c r="I28" i="2"/>
  <c r="F24" i="2"/>
  <c r="E24" i="2"/>
  <c r="I24" i="2"/>
  <c r="F28" i="2"/>
  <c r="I20" i="1"/>
  <c r="I36" i="1" s="1"/>
  <c r="I37" i="1" s="1"/>
  <c r="G20" i="1"/>
  <c r="F37" i="1" l="1"/>
  <c r="F36" i="1"/>
  <c r="D23" i="6"/>
  <c r="E23" i="6"/>
  <c r="E112" i="6"/>
  <c r="G112" i="6"/>
  <c r="H112" i="6"/>
  <c r="D112" i="6"/>
  <c r="F23" i="6"/>
  <c r="G23" i="6"/>
  <c r="H23" i="6"/>
  <c r="E158" i="6"/>
  <c r="G158" i="6"/>
  <c r="F158" i="6"/>
  <c r="D158" i="6"/>
  <c r="H158" i="6"/>
  <c r="E31" i="2"/>
  <c r="D184" i="6"/>
  <c r="H184" i="6"/>
  <c r="F184" i="6"/>
  <c r="G184" i="6"/>
  <c r="E184" i="6"/>
  <c r="H77" i="3"/>
  <c r="I77" i="3"/>
  <c r="H14" i="3"/>
  <c r="F77" i="3"/>
  <c r="G14" i="3"/>
  <c r="I14" i="3"/>
  <c r="G77" i="3"/>
  <c r="J77" i="3"/>
  <c r="J14" i="3"/>
  <c r="F14" i="3"/>
  <c r="G31" i="2"/>
  <c r="F31" i="2"/>
  <c r="H31" i="2"/>
  <c r="I31" i="2"/>
  <c r="G111" i="6" l="1"/>
  <c r="G22" i="6" s="1"/>
  <c r="G21" i="6" s="1"/>
  <c r="G20" i="6" s="1"/>
  <c r="G19" i="6" s="1"/>
  <c r="D111" i="6"/>
  <c r="D22" i="6" s="1"/>
  <c r="D21" i="6" s="1"/>
  <c r="D20" i="6" s="1"/>
  <c r="D19" i="6" s="1"/>
  <c r="F111" i="6"/>
  <c r="F22" i="6" s="1"/>
  <c r="F21" i="6" s="1"/>
  <c r="F20" i="6" s="1"/>
  <c r="F19" i="6" s="1"/>
  <c r="H111" i="6"/>
  <c r="H22" i="6" s="1"/>
  <c r="H21" i="6" s="1"/>
  <c r="H20" i="6" s="1"/>
  <c r="H19" i="6" s="1"/>
  <c r="E111" i="6"/>
  <c r="E22" i="6" s="1"/>
  <c r="E21" i="6" s="1"/>
  <c r="E20" i="6" s="1"/>
  <c r="E19" i="6" s="1"/>
</calcChain>
</file>

<file path=xl/sharedStrings.xml><?xml version="1.0" encoding="utf-8"?>
<sst xmlns="http://schemas.openxmlformats.org/spreadsheetml/2006/main" count="2305" uniqueCount="491">
  <si>
    <t>ZAVIČAJNI MUZEJ POREŠTINE</t>
  </si>
  <si>
    <t>DEKUMANA 9</t>
  </si>
  <si>
    <t>OIB: 97049241725</t>
  </si>
  <si>
    <t>I. OPĆI DIO</t>
  </si>
  <si>
    <t xml:space="preserve">          A) SAŽETAK RAČUNA PRIHODA I RASHODA</t>
  </si>
  <si>
    <t>PLAN 2025</t>
  </si>
  <si>
    <t>PROJEKCIJA 2027</t>
  </si>
  <si>
    <t>EURO</t>
  </si>
  <si>
    <t>PRIHODI UKUPNO</t>
  </si>
  <si>
    <t>RASHODI UKUPNO</t>
  </si>
  <si>
    <t>RAZLIKA - VIŠAK / MANJAK</t>
  </si>
  <si>
    <t>B) SAŽETAK RAČUNA FINANCIRANJA</t>
  </si>
  <si>
    <t>NETO FINANCIRANJE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</si>
  <si>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</si>
  <si>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</si>
  <si>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</si>
  <si>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</si>
  <si>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</si>
  <si>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</si>
  <si>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</si>
  <si>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 xml:space="preserve">                 C) PRENESENI VIŠAK ILI PRENESENI MANJAK </t>
  </si>
  <si>
    <t>PRIJENOS VIŠKA/MANJKA IZ PRETHODNE(IH) GODINE</t>
  </si>
  <si>
    <t>PRIJENOS VIŠKA/MANJKA U SLJEDEĆE RAZDOBLJE</t>
  </si>
  <si>
    <t>VIŠAK/MANJAK+NETO FINANCIRANJE+PRIJENOS</t>
  </si>
  <si>
    <t>VIŠKA/MANJKA IZ PRETHODNE(IH)GODINE-PRIJENOS</t>
  </si>
  <si>
    <t>VIŠKA/MANJKA U SLJEDEĆE RAZDOBLJE</t>
  </si>
  <si>
    <t>Razred i naziv</t>
  </si>
  <si>
    <t>Naziv</t>
  </si>
  <si>
    <t xml:space="preserve">                 D) VIŠEGODIŠNJI PLAN URAVNOTEŽENJA</t>
  </si>
  <si>
    <t>VIŠAK/MANJAK IZ PRETHODNE(IH) GODINE KOJI ĆE SE</t>
  </si>
  <si>
    <t>RASPOREDITI/POKRITI</t>
  </si>
  <si>
    <t>VIŠAK/MANJAK TEKUĆE GODINE</t>
  </si>
  <si>
    <t>-</t>
  </si>
  <si>
    <t xml:space="preserve">A. RAČUN PRIHODA I RASHODA 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</si>
  <si>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</si>
  <si>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</si>
  <si>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</si>
  <si>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</si>
  <si>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</si>
  <si>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</si>
  <si>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5.3.1.</t>
  </si>
  <si>
    <t>Pomoći iz državnog proračuna za korisnike</t>
  </si>
  <si>
    <t>Pomoći iz državnog proračuna pror.kor. Proračuna JLP(R)S</t>
  </si>
  <si>
    <t>5.4.1.</t>
  </si>
  <si>
    <t>Pomoći iz županijskog proračuna za korisnike</t>
  </si>
  <si>
    <t>Tekuće pomoći prorač.koris.iz proračuna JLP()S koji im nije nadležan- IŽ</t>
  </si>
  <si>
    <t>5.5.1.</t>
  </si>
  <si>
    <t>Pomoći iz općinskog proračuna</t>
  </si>
  <si>
    <t>Tekuće pomoći prorač.koris.iz proračuna JLP()S koji im nije nadležan- Općine</t>
  </si>
  <si>
    <t>5.6.1.</t>
  </si>
  <si>
    <t>Pomoći od međunarodnih org. te institucija i tijela EU</t>
  </si>
  <si>
    <t>Pomoći međunarodnih organizacija</t>
  </si>
  <si>
    <t>Pomoći od izvanproračunskih korisnika za korisnike</t>
  </si>
  <si>
    <t>5.8.1.</t>
  </si>
  <si>
    <t xml:space="preserve">Pomoći temeljem prijenosa EU sredstava </t>
  </si>
  <si>
    <t>Prihodi od upravnih i administrativnih pristojbi, pristojbi po posebnim propisima i naknada</t>
  </si>
  <si>
    <t>4.8.</t>
  </si>
  <si>
    <t>Prihodi za posebne namjene proračunskih korisnika</t>
  </si>
  <si>
    <t>Sufinanciranje cijene usluge, participacije i sl.</t>
  </si>
  <si>
    <t>4.7.</t>
  </si>
  <si>
    <t>Prihodi za posebne namjene proračunskih korisnika- TZ</t>
  </si>
  <si>
    <t>Prihodi od prodaje proizvoda i robe te pruženih usluga i prihodi od donacija</t>
  </si>
  <si>
    <t>3.1.</t>
  </si>
  <si>
    <t>Vlastiti prihodi proračunskih korisnika</t>
  </si>
  <si>
    <t>Prihodi od pruženih usluga i prodaje robe</t>
  </si>
  <si>
    <t>6.1.</t>
  </si>
  <si>
    <t>Donacije od fizičkih osoba</t>
  </si>
  <si>
    <t>Kapitalne donacije od fizičkih osoba</t>
  </si>
  <si>
    <t>Prihodi iz nadležnog proračuna i od HZZO-a temeljem ugovornih obveza</t>
  </si>
  <si>
    <t>1.4.</t>
  </si>
  <si>
    <t>Opći prihodi i primici</t>
  </si>
  <si>
    <t>Naziv rashoda</t>
  </si>
  <si>
    <t>Rashodi poslovanja</t>
  </si>
  <si>
    <t>Rashodi za zaposlene</t>
  </si>
  <si>
    <t>Materijalni rashodi</t>
  </si>
  <si>
    <t>Pomoći temeljem prijenosa EU sredstva</t>
  </si>
  <si>
    <t>4.1.</t>
  </si>
  <si>
    <t>Prihodi od spomeničke rente</t>
  </si>
  <si>
    <t>Financijski rashodi</t>
  </si>
  <si>
    <t>Rashodi za nabavu nefinancijske imovine</t>
  </si>
  <si>
    <t>Rashodi za nabavu neproizvedene dugotrajne imovine</t>
  </si>
  <si>
    <t>7.1.</t>
  </si>
  <si>
    <t>Prihodi od prodaje nefinancijske imovine</t>
  </si>
  <si>
    <t>Rashodi za dodatna ulaganja na nefinancijskoj imovini</t>
  </si>
  <si>
    <t>3+4</t>
  </si>
  <si>
    <t>SVEUKUPNO:</t>
  </si>
  <si>
    <t>PRILOG 2.a</t>
  </si>
  <si>
    <t>PRILOG 2.b</t>
  </si>
  <si>
    <t>A1. PRIHODI I RASHODI PREMA EKONOMSKOJ KLASIFIKACIJI</t>
  </si>
  <si>
    <t>PRIHODI</t>
  </si>
  <si>
    <t>RASHODI</t>
  </si>
  <si>
    <t>A2. PRIHODI I RASHODI PREMA IZVORIMA FINANCIRANJA</t>
  </si>
  <si>
    <t>Izvor G</t>
  </si>
  <si>
    <t>5.1.</t>
  </si>
  <si>
    <t>5.2.</t>
  </si>
  <si>
    <t>5.3.</t>
  </si>
  <si>
    <t>5.4.</t>
  </si>
  <si>
    <t>5.5.</t>
  </si>
  <si>
    <t>4.2.</t>
  </si>
  <si>
    <t>6.2.</t>
  </si>
  <si>
    <t>1.0.</t>
  </si>
  <si>
    <t>BROJČANA OZNAKA I NAZIV</t>
  </si>
  <si>
    <t>UKUPNI RASHODI</t>
  </si>
  <si>
    <t>08 Rekreacija, kultura i religija</t>
  </si>
  <si>
    <t>082 Službe kulture</t>
  </si>
  <si>
    <t>0820 Službe kulture</t>
  </si>
  <si>
    <t xml:space="preserve">                I. OPĆI DIO</t>
  </si>
  <si>
    <t>A3. RASHODI PREMA FUNKCIJSKOJ KLASIFIKACIJI</t>
  </si>
  <si>
    <t>B. RAČUN FINANCIRANJA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</si>
  <si>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</si>
  <si>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</si>
  <si>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</si>
  <si>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</si>
  <si>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</si>
  <si>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</si>
  <si>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B1. RAČUN FINANCIRANJA PREMA EKONOMSKOJ KLASIFIKACIJI</t>
  </si>
  <si>
    <t>B2.RAČUN FINANCIRANJA PREMA IZVORIMA FINANCIRANJA</t>
  </si>
  <si>
    <t>UKUPNO PRIMICI</t>
  </si>
  <si>
    <t>UKUPNO IZDACI</t>
  </si>
  <si>
    <t xml:space="preserve">ZAVIČAJNI MUZEJ POREŠTINE     </t>
  </si>
  <si>
    <t>MUSEO DEL TERRITORIO PARENTINO</t>
  </si>
  <si>
    <t>Decumanus  9</t>
  </si>
  <si>
    <t>52440      Poreč</t>
  </si>
  <si>
    <t>PRILOG 2.d</t>
  </si>
  <si>
    <t>II.POSEBNI DIO</t>
  </si>
  <si>
    <t>BROJ KONTA</t>
  </si>
  <si>
    <t>VRSTA RASHODA / IZDATAKA</t>
  </si>
  <si>
    <t/>
  </si>
  <si>
    <t>SVEUKUPNO RASHODI / IZDACI</t>
  </si>
  <si>
    <t>Razdjel 003</t>
  </si>
  <si>
    <t>UPRAVNI ODJEL ZA DRUŠTVENE DJELATNOSTI, SOCIJALNU SKRB I ZDRAVSTVENU ZAŠTITU</t>
  </si>
  <si>
    <t>Glava 00306</t>
  </si>
  <si>
    <t>MUZEJI</t>
  </si>
  <si>
    <t>Proračunski korisnik 43079</t>
  </si>
  <si>
    <t>ZAVIČAJNI MUZEJ POREŠTINE -MUSEO DEL TERRITORIO PARENTINO</t>
  </si>
  <si>
    <t>Program 1000</t>
  </si>
  <si>
    <t>REDOVNA djelatnost Muzeja</t>
  </si>
  <si>
    <t>Aktivnost A100001</t>
  </si>
  <si>
    <t>PLAĆE za zaposlene</t>
  </si>
  <si>
    <t>Izvor  1.</t>
  </si>
  <si>
    <t>Izvor  1.0.</t>
  </si>
  <si>
    <t>Grad Poreč</t>
  </si>
  <si>
    <t>Izvor  5.</t>
  </si>
  <si>
    <t>Pomoći</t>
  </si>
  <si>
    <t>Izvor  5.1.</t>
  </si>
  <si>
    <t>Pomoći iz proračuna koji im nije nadležan-DRŽAVNI PRORAČUN</t>
  </si>
  <si>
    <t>Pomoći iz proračuna koji im nije nadležan-OPĆINSKI I GRADSKI</t>
  </si>
  <si>
    <t>Aktivnost A100002</t>
  </si>
  <si>
    <t>REDOVNO poslovanje Muzeja</t>
  </si>
  <si>
    <t>Izvor  4.</t>
  </si>
  <si>
    <t>Prihodi za posebne namjene</t>
  </si>
  <si>
    <t>Izvor  4.1.</t>
  </si>
  <si>
    <t>Prihodi za pos.namjene od NADZORA, REF.TELEFONA</t>
  </si>
  <si>
    <t>Kapitalni projekt K100003</t>
  </si>
  <si>
    <t>NABAVA opreme za redovno poslovanje Muzeja</t>
  </si>
  <si>
    <t>Rashodi za nabavu proizvedene dugotrajne imovine</t>
  </si>
  <si>
    <t>Izvor  3.</t>
  </si>
  <si>
    <t>Izvor  3.1.</t>
  </si>
  <si>
    <t>Vlastiti prihodi od ZAKUPA prostora i opreme i PRODAJE robe</t>
  </si>
  <si>
    <t>Kapitalni projekt K100004</t>
  </si>
  <si>
    <t>NABAVA knjižne građe za Muzej</t>
  </si>
  <si>
    <t>Izvor  6.</t>
  </si>
  <si>
    <t>Donacije</t>
  </si>
  <si>
    <t>KAPITALNE donacije</t>
  </si>
  <si>
    <t>Kapitalni projekt K100005</t>
  </si>
  <si>
    <t>NABAVA muzejskih predmeta</t>
  </si>
  <si>
    <t>Kapitalni projekt K100006</t>
  </si>
  <si>
    <t>DODATNA ULAGANJA na građevinskim objektima Muzeja</t>
  </si>
  <si>
    <t>Rashodi za dodatna ulaganja na građevinskim objektima</t>
  </si>
  <si>
    <t>Izvor  5.4.</t>
  </si>
  <si>
    <t>Pomoći od međunaronih organizacija te institucija i tjela EU</t>
  </si>
  <si>
    <t>Kapitalni projekt K100008</t>
  </si>
  <si>
    <t>OBNOVA Romaničke kuće</t>
  </si>
  <si>
    <t>Kapitalni projekt K100009</t>
  </si>
  <si>
    <t>OBNOVE Kuće Joakima Rakovca i Kuće dva svetca</t>
  </si>
  <si>
    <t>Kapitalni projekt K100010</t>
  </si>
  <si>
    <t>DODATNA ULAGANJA NA GRAĐEVINSKIM OBJEKTIMA- Peterokutna kula</t>
  </si>
  <si>
    <t>Tekući projekt T100010</t>
  </si>
  <si>
    <t>ISTRAŽIVANJE Trga Marafor</t>
  </si>
  <si>
    <t>Tekući projekt T100011</t>
  </si>
  <si>
    <t>ENERGETSKA OBNOVA zgrada Zavičajnog muzeja Poreštine</t>
  </si>
  <si>
    <t>Pomoći temeljem prijenosa EU sredstava</t>
  </si>
  <si>
    <t>Tekući projekt T100012</t>
  </si>
  <si>
    <t>Arheološko istraživanje Comitium</t>
  </si>
  <si>
    <t>Glavni program A02</t>
  </si>
  <si>
    <t>Programi i aktivnosti Muzeja</t>
  </si>
  <si>
    <t>Program 2000</t>
  </si>
  <si>
    <t>ZNANSTVENI skupovi, manifestacije i drugo</t>
  </si>
  <si>
    <t>Aktivnost A200001</t>
  </si>
  <si>
    <t>MUZEJSKE manifestacije</t>
  </si>
  <si>
    <t>Aktivnost A200002</t>
  </si>
  <si>
    <t>MEĐUNARODNI znanstveni skup Istarski povijesni biennale</t>
  </si>
  <si>
    <t>Pomoći iz proračuna koji im nije nadlećan-ŽUPANIJSKI PRORAČU</t>
  </si>
  <si>
    <t>Aktivnost A200003</t>
  </si>
  <si>
    <t>PEDAGOŠKO-EDUKATIVNI PROGRAM La Mula</t>
  </si>
  <si>
    <t>Prihodi za posebne namje. od TURISTIČKIH ZAJEDNICA (TZ)</t>
  </si>
  <si>
    <t>Program 2001</t>
  </si>
  <si>
    <t>IZLOŽBE</t>
  </si>
  <si>
    <t>Aktivnost A200004</t>
  </si>
  <si>
    <t>IZLOŽBA Lica Porečkog muzeja</t>
  </si>
  <si>
    <t>Program 2002</t>
  </si>
  <si>
    <t>ISTRAŽIVANJA</t>
  </si>
  <si>
    <t>MEĐUNARODNO arheološko istraživanje na LORUNU (Červar)</t>
  </si>
  <si>
    <t>Aktivnost A200006</t>
  </si>
  <si>
    <t>ISTRAŽIVANJE arheološkog lokaliteta Stancija Blek</t>
  </si>
  <si>
    <t>Aktivnost A200013</t>
  </si>
  <si>
    <t>POSTAV Memorijalna kuća Joakima Rakovca</t>
  </si>
  <si>
    <t>Program 2003</t>
  </si>
  <si>
    <t>RESTAURACIJA I KONZERVACIJA</t>
  </si>
  <si>
    <t>RESTAURACIJA knjiga spomeničke knjižnice</t>
  </si>
  <si>
    <t>Aktivnost A200008</t>
  </si>
  <si>
    <t>RESTAURACIJA kovanica</t>
  </si>
  <si>
    <t>Aktivnost A200010</t>
  </si>
  <si>
    <t>RESTAURACIJA keramike</t>
  </si>
  <si>
    <t>PREVENTIVNA ZAŠTITA, KONZERVACIJA I RESTAURACIJA muzejske građe</t>
  </si>
  <si>
    <t>Aktivnost A200018</t>
  </si>
  <si>
    <t>RESTAURACIJA Rimskog šivanog broda "Porečanka"</t>
  </si>
  <si>
    <t>Aktivnost A200019</t>
  </si>
  <si>
    <t>RESTAURACIJA muzejske građe na papiru</t>
  </si>
  <si>
    <t>Aktivnost A200020</t>
  </si>
  <si>
    <t>RESTAURACIJA predmeta antičke zbirke</t>
  </si>
  <si>
    <t>Aktivnost A200021</t>
  </si>
  <si>
    <t>RESTAURACIJA stakla</t>
  </si>
  <si>
    <t>Aktivnost A200022</t>
  </si>
  <si>
    <t>RESTAURACIJA predmeta arheološkog odjela</t>
  </si>
  <si>
    <t>Program 2004</t>
  </si>
  <si>
    <t>IZDAVAŠTVO</t>
  </si>
  <si>
    <t>Tiskanje zbornika Istarski povijesni biennale</t>
  </si>
  <si>
    <t>Program 2006</t>
  </si>
  <si>
    <t>ODRŽAVANJE Parka skulptura Dušana Džamonje</t>
  </si>
  <si>
    <t>Program 2007</t>
  </si>
  <si>
    <t>DIGITALIZACIJA građe Dostupna prošlost</t>
  </si>
  <si>
    <t>Program 2009</t>
  </si>
  <si>
    <t>CENTAR ZA POSJETITELJE LA MULA</t>
  </si>
  <si>
    <t>Tekući projekt T200001</t>
  </si>
  <si>
    <t>FINANCIJSKI PLAN PRORAČUNSKOG KORISNIKA JEDINICE LOKALNE I PODRUČNE (REGIONALNE) SAMOUPRAVE 
ZA 2026. I PROJEKCIJA ZA 2027. I 2028. GODINU</t>
  </si>
  <si>
    <t>IZVRŠENJE 2024</t>
  </si>
  <si>
    <t>PLAN 2026</t>
  </si>
  <si>
    <t>PROJEKCIJA 2028</t>
  </si>
  <si>
    <t>Izvor  1.4.</t>
  </si>
  <si>
    <t>Izvor  5.3.1.</t>
  </si>
  <si>
    <t>Izvor  5.5.1</t>
  </si>
  <si>
    <t>Izvor  4.8.</t>
  </si>
  <si>
    <t>Izvor  6.1.</t>
  </si>
  <si>
    <t>Izvor  7.</t>
  </si>
  <si>
    <t>Izvor  7.1</t>
  </si>
  <si>
    <t>Izvor  5.8.1</t>
  </si>
  <si>
    <t>Izvor  7.1.</t>
  </si>
  <si>
    <t>Izvor  5.4.1</t>
  </si>
  <si>
    <t>Izvor  4.7.1</t>
  </si>
  <si>
    <t>IZVOR</t>
  </si>
  <si>
    <t>Financijski plan za 2026 sa projekcijama za 2027. i 2028. god.</t>
  </si>
  <si>
    <t>GODINE</t>
  </si>
  <si>
    <t>VRSTA PRIHODA / PRIMITAKA</t>
  </si>
  <si>
    <t>1</t>
  </si>
  <si>
    <t>2</t>
  </si>
  <si>
    <t>3</t>
  </si>
  <si>
    <t>2026</t>
  </si>
  <si>
    <t>2027</t>
  </si>
  <si>
    <t>2028</t>
  </si>
  <si>
    <t>UKUPNO PRIHODI / PRIMICI</t>
  </si>
  <si>
    <t>2.856.214,00</t>
  </si>
  <si>
    <t>1.170.604,00</t>
  </si>
  <si>
    <t xml:space="preserve">Razdjel 003 UPRAVNI ODJEL ZA DRUŠTVENE DJELATNOSTI, SOCIJALNU SKRB I ZDRAVSTVENU </t>
  </si>
  <si>
    <t>Glava 00306 MUZEJI</t>
  </si>
  <si>
    <t>Proračunski korisnik 43079 ZAVIČAJNI MUZEJ POREŠTINE -MUSEO DEL TERRITORIO PARENTINO</t>
  </si>
  <si>
    <t>Glavni program A01 Redovna djelatnost Muzeja</t>
  </si>
  <si>
    <t>2.695.338,00</t>
  </si>
  <si>
    <t>1.009.728,00</t>
  </si>
  <si>
    <t>Program 1000 REDOVNA djelatnost Muzeja</t>
  </si>
  <si>
    <t>Aktivnost A100001 PLAĆE za zaposlene</t>
  </si>
  <si>
    <t>342.150,00</t>
  </si>
  <si>
    <t>Izvor 1.4. Opći prihodi i primici - Grad Poreč</t>
  </si>
  <si>
    <t>303.800,00</t>
  </si>
  <si>
    <t>67111</t>
  </si>
  <si>
    <t>Prihodi iz nadležnog proračuna za financiranje rashoda poslovanja</t>
  </si>
  <si>
    <t>0,00</t>
  </si>
  <si>
    <t>Izvor 5.3.1 Pomoći iz državnog proračuna za korisnike</t>
  </si>
  <si>
    <t>19.350,00</t>
  </si>
  <si>
    <t>63612</t>
  </si>
  <si>
    <t>Tekuće pomoći iz državnog proračuna proračunskim korisnicima proračuna JLP(R)S</t>
  </si>
  <si>
    <t>Izvor 5.5.1 Pomoći iz općinskog proračuna</t>
  </si>
  <si>
    <t>19.000,00</t>
  </si>
  <si>
    <t>63613</t>
  </si>
  <si>
    <t>Tekuće pomoći proračunskim korisnicima iz proračuna JLP(R)S koji im nije nadležan</t>
  </si>
  <si>
    <t>Aktivnost A100002 REDOVNO poslovanje Muzeja</t>
  </si>
  <si>
    <t>157.878,00</t>
  </si>
  <si>
    <t>116.240,00</t>
  </si>
  <si>
    <t>Izvor 3.1. Vlastiti prihodi od ZAKUPA prostora i opreme i PRODAJE robe</t>
  </si>
  <si>
    <t>30.078,00</t>
  </si>
  <si>
    <t>66151</t>
  </si>
  <si>
    <t>Prihodi od pruženih usluga</t>
  </si>
  <si>
    <t>Izvor 4.8. Prihodi za posebne namjene - NADZOR</t>
  </si>
  <si>
    <t>11.560,00</t>
  </si>
  <si>
    <t>65264</t>
  </si>
  <si>
    <t>Sufinanciranje cijene usluge, participacije i slično</t>
  </si>
  <si>
    <t>Kapitalni projekt K100003 NABAVA opreme za redovno poslovanje Muzeja</t>
  </si>
  <si>
    <t>4.000,00</t>
  </si>
  <si>
    <t>67121</t>
  </si>
  <si>
    <t>Prihodi iz nadležnog proračuna za financiranje rashoda za nabavu nefinancijske imovine</t>
  </si>
  <si>
    <t>Kapitalni projekt K100004 NABAVA knjižne građe za Muzej</t>
  </si>
  <si>
    <t>2.700,00</t>
  </si>
  <si>
    <t>2.000,00</t>
  </si>
  <si>
    <t>Izvor 6.1. Donacije PK</t>
  </si>
  <si>
    <t>700,00</t>
  </si>
  <si>
    <t>66321</t>
  </si>
  <si>
    <t xml:space="preserve">Kapitalni projekt K100005 NABAVA muzejskih predmeta </t>
  </si>
  <si>
    <t>3.000,00</t>
  </si>
  <si>
    <t>1.000,00</t>
  </si>
  <si>
    <t>Kapitalni projekt K100006 DODATNA ULAGANJA na građevinskim objektima Muzeja</t>
  </si>
  <si>
    <t>1.250.000,00</t>
  </si>
  <si>
    <t>500.000,00</t>
  </si>
  <si>
    <t>Izvor 7.1. Prihodi od prodaje nefinancijske imovine</t>
  </si>
  <si>
    <t>Tekući projekt T100011 ENERGETSKA OBNOVA zgrada Zavičajnog muzeja Poreštine</t>
  </si>
  <si>
    <t>935.610,00</t>
  </si>
  <si>
    <t>Izvor 4.1. Prihodi od spomeničke rente</t>
  </si>
  <si>
    <t>165.610,00</t>
  </si>
  <si>
    <t>Izvor 5.8.1 Pomoći temeljem prijenosa EU sredstava</t>
  </si>
  <si>
    <t>770.000,00</t>
  </si>
  <si>
    <t>63821</t>
  </si>
  <si>
    <t>Kapitalne pomoći iz državnog proračuna temeljem prijenosa EU sredstava</t>
  </si>
  <si>
    <t>Glavni program A02 Programi i aktivnosti Muzeja</t>
  </si>
  <si>
    <t>160.876,00</t>
  </si>
  <si>
    <t>Program 2000 ZNANSTVENI skupovi, manifestacije i drugo</t>
  </si>
  <si>
    <t>30.000,00</t>
  </si>
  <si>
    <t>Aktivnost A200001 MUZEJSKE manifestacije</t>
  </si>
  <si>
    <t>20.000,00</t>
  </si>
  <si>
    <t>Aktivnost A200003 PEDAGOŠKO-EDUKATIVNI PROGRAM La Mula</t>
  </si>
  <si>
    <t>10.000,00</t>
  </si>
  <si>
    <t>5.000,00</t>
  </si>
  <si>
    <t>Program 2002 ISTRAŽIVANJA</t>
  </si>
  <si>
    <t>56.280,00</t>
  </si>
  <si>
    <t>Aktivnost A200001 MEĐUNARODNO arheološko istraživanje na LORUNU (Červar)</t>
  </si>
  <si>
    <t>31.635,00</t>
  </si>
  <si>
    <t>Izvor 4.7.1 Prihodi od sufinanciranja za proračunske korisnike - TZ</t>
  </si>
  <si>
    <t>10.635,00</t>
  </si>
  <si>
    <t>18.000,00</t>
  </si>
  <si>
    <t>Aktivnost A200006 ISTRAŽIVANJE arheološkog lokaliteta Stancija Blek</t>
  </si>
  <si>
    <t>19.645,00</t>
  </si>
  <si>
    <t>6.645,00</t>
  </si>
  <si>
    <t>Tekući projekt T200001 ARHEOLOŠKO istraživanje Comitium</t>
  </si>
  <si>
    <t>Program 2003 RESTAURACIJA I KONZERVACIJA</t>
  </si>
  <si>
    <t>24.900,00</t>
  </si>
  <si>
    <t>Aktivnost A200001 RESTAURACIJA knjiga spomeničke knjižnice</t>
  </si>
  <si>
    <t>1.500,00</t>
  </si>
  <si>
    <t>Izvor 5.4.1 Pomoći iz županijskog proračuna</t>
  </si>
  <si>
    <t>Aktivnost A200013 PREVENTIVNA ZAŠTITA, KONZERVACIJA I RESTAURACIJA muzejske građe</t>
  </si>
  <si>
    <t>7.400,00</t>
  </si>
  <si>
    <t>Aktivnost A200022 RESTAURACIJA predmeta arheološkog odjela</t>
  </si>
  <si>
    <t>16.000,00</t>
  </si>
  <si>
    <t>Program 2006 ODRŽAVANJE Parka skulptura Dušana Džamonje</t>
  </si>
  <si>
    <t>9.296,00</t>
  </si>
  <si>
    <t>Aktivnost A200001 ODRŽAVANJE Parka skulptura Dušana Džamonje</t>
  </si>
  <si>
    <t>4.648,00</t>
  </si>
  <si>
    <t>Program 2007 DIGITALIZACIJA građe Dostupna prošlost</t>
  </si>
  <si>
    <t>2.500,00</t>
  </si>
  <si>
    <t>Aktivnost A200001 DIGITALIZACIJA građe Dostupna prošlost</t>
  </si>
  <si>
    <t>Program 2009 CENTAR ZA POSJETITELJE LA MULA</t>
  </si>
  <si>
    <t>37.900,00</t>
  </si>
  <si>
    <t>Tekući projekt T200001 CENTAR ZA POSJETITELJE LA MULA</t>
  </si>
  <si>
    <t>66142</t>
  </si>
  <si>
    <t>Prihodi od prodaje robe</t>
  </si>
  <si>
    <t>UKUPNO RASHODI / IZDACI</t>
  </si>
  <si>
    <t>2.672.260,00</t>
  </si>
  <si>
    <t>986.650,00</t>
  </si>
  <si>
    <t>3111</t>
  </si>
  <si>
    <t>Plaće za redovan rad</t>
  </si>
  <si>
    <t>236.000,00</t>
  </si>
  <si>
    <t>3121</t>
  </si>
  <si>
    <t>Ostali rashodi za zaposlene</t>
  </si>
  <si>
    <t>28.800,00</t>
  </si>
  <si>
    <t>3132</t>
  </si>
  <si>
    <t>Doprinosi za obvezno zdravstveno osiguranje</t>
  </si>
  <si>
    <t>39.000,00</t>
  </si>
  <si>
    <t>2.650,00</t>
  </si>
  <si>
    <t>15.500,00</t>
  </si>
  <si>
    <t>900,00</t>
  </si>
  <si>
    <t>2.600,00</t>
  </si>
  <si>
    <t>127.800,00</t>
  </si>
  <si>
    <t>3211</t>
  </si>
  <si>
    <t>Službena putovanja</t>
  </si>
  <si>
    <t>3212</t>
  </si>
  <si>
    <t>Naknade za prijevoz, za rad na terenu i odvojeni život</t>
  </si>
  <si>
    <t>19.600,00</t>
  </si>
  <si>
    <t>3213</t>
  </si>
  <si>
    <t>Stručno usavršavanje zaposlenika</t>
  </si>
  <si>
    <t>500,00</t>
  </si>
  <si>
    <t>3221</t>
  </si>
  <si>
    <t>Uredski materijal i ostali materijalni rashodi</t>
  </si>
  <si>
    <t>3223</t>
  </si>
  <si>
    <t>Energija</t>
  </si>
  <si>
    <t>13.000,00</t>
  </si>
  <si>
    <t>3224</t>
  </si>
  <si>
    <t>Materijal i dijelovi za tekuće i investicijsko održavanje</t>
  </si>
  <si>
    <t>3225</t>
  </si>
  <si>
    <t>Sitni inventar i autogume</t>
  </si>
  <si>
    <t>150,00</t>
  </si>
  <si>
    <t>3227</t>
  </si>
  <si>
    <t>Službena, radna i zaštitna odjeća i obuća</t>
  </si>
  <si>
    <t>200,00</t>
  </si>
  <si>
    <t>3231</t>
  </si>
  <si>
    <t>Usluge telefona, interneta, pošte i prijevoza</t>
  </si>
  <si>
    <t>3232</t>
  </si>
  <si>
    <t>Usluge tekućeg i investicijskog  održavanja</t>
  </si>
  <si>
    <t>14.500,00</t>
  </si>
  <si>
    <t>3233</t>
  </si>
  <si>
    <t>Usluge promidžbe i informiranja</t>
  </si>
  <si>
    <t>600,00</t>
  </si>
  <si>
    <t>3234</t>
  </si>
  <si>
    <t>Komunalne usluge</t>
  </si>
  <si>
    <t>3235</t>
  </si>
  <si>
    <t>Zakupnine i najamnine</t>
  </si>
  <si>
    <t>25.000,00</t>
  </si>
  <si>
    <t>3237</t>
  </si>
  <si>
    <t>Intelektualne i osobne usluge</t>
  </si>
  <si>
    <t>17.600,00</t>
  </si>
  <si>
    <t>3238</t>
  </si>
  <si>
    <t>Računalne usluge</t>
  </si>
  <si>
    <t>4.200,00</t>
  </si>
  <si>
    <t>3239</t>
  </si>
  <si>
    <t>Ostale usluge</t>
  </si>
  <si>
    <t>3241</t>
  </si>
  <si>
    <t>Naknade troškova osobama izvan radnog odnosa</t>
  </si>
  <si>
    <t>270,00</t>
  </si>
  <si>
    <t>3291</t>
  </si>
  <si>
    <t>Naknade za rad predstavničkih i izvršnih tijela, povjerenstava i slično</t>
  </si>
  <si>
    <t>1.330,00</t>
  </si>
  <si>
    <t>3292</t>
  </si>
  <si>
    <t>Premije osiguranja</t>
  </si>
  <si>
    <t>3.500,00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</si>
  <si>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</si>
  <si>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</si>
  <si>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</si>
  <si>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</si>
  <si>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</si>
  <si>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</si>
  <si>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</si>
  <si>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</si>
  <si>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320,00</t>
  </si>
  <si>
    <t>3431</t>
  </si>
  <si>
    <t>Bankarske usluge i usluge platnog prometa</t>
  </si>
  <si>
    <t>3433</t>
  </si>
  <si>
    <t>Zatezne kamate</t>
  </si>
  <si>
    <t>400,00</t>
  </si>
  <si>
    <t>670,00</t>
  </si>
  <si>
    <t>800,00</t>
  </si>
  <si>
    <t>100,00</t>
  </si>
  <si>
    <t>8.000,00</t>
  </si>
  <si>
    <t>4221</t>
  </si>
  <si>
    <t>Uredska oprema i namještaj</t>
  </si>
  <si>
    <t>4227</t>
  </si>
  <si>
    <t>Uređaji, strojevi i oprema za ostale namjene</t>
  </si>
  <si>
    <t>4.700,00</t>
  </si>
  <si>
    <t>4241</t>
  </si>
  <si>
    <t>Knjige</t>
  </si>
  <si>
    <t>4243</t>
  </si>
  <si>
    <t>Muzejski izlošci i predmeti prirodnih rijetkosti</t>
  </si>
  <si>
    <t>4511</t>
  </si>
  <si>
    <t>Dodatna ulaganja na građevinskim objektima</t>
  </si>
  <si>
    <t>183.954,00</t>
  </si>
  <si>
    <t>38.900,00</t>
  </si>
  <si>
    <t>6.000,00</t>
  </si>
  <si>
    <t>13.900,00</t>
  </si>
  <si>
    <t>3.900,00</t>
  </si>
  <si>
    <t>300,00</t>
  </si>
  <si>
    <t>4.975,00</t>
  </si>
  <si>
    <t>5.975,00</t>
  </si>
  <si>
    <t>38.078,00</t>
  </si>
  <si>
    <t>4.500,00</t>
  </si>
  <si>
    <t>13.578,00</t>
  </si>
  <si>
    <t>7.000,00</t>
  </si>
  <si>
    <t>6.178,00</t>
  </si>
  <si>
    <t>778,00</t>
  </si>
  <si>
    <t>1.328,00</t>
  </si>
  <si>
    <t>1.745,00</t>
  </si>
  <si>
    <t>664,00</t>
  </si>
  <si>
    <t>366,00</t>
  </si>
  <si>
    <t>545,00</t>
  </si>
  <si>
    <t>1.361,00</t>
  </si>
  <si>
    <t>1.427,00</t>
  </si>
  <si>
    <t>930,00</t>
  </si>
  <si>
    <t>21.400,00</t>
  </si>
  <si>
    <t>3.600,00</t>
  </si>
  <si>
    <t>3222</t>
  </si>
  <si>
    <t>Materijal i sirovine</t>
  </si>
  <si>
    <t>1.700,00</t>
  </si>
  <si>
    <t>1.600,00</t>
  </si>
  <si>
    <t>LCW147INU (2025)</t>
  </si>
  <si>
    <t>Stranica 12</t>
  </si>
  <si>
    <t xml:space="preserve"> od 12</t>
  </si>
  <si>
    <t>*Obrada LC* (MARTINAR)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</si>
</sst>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d\.mm\.yyyy"/>
    <numFmt numFmtId="165" formatCode="[$-1041A]h:mm"/>
    <numFmt numFmtId="166" formatCode="[$-1041A]#,##0.00;\-\ #,##0.00"/>
  </numFmts>
  <fonts count="4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9CA9FE"/>
        <bgColor rgb="FF9CA9FE"/>
      </patternFill>
    </fill>
    <fill>
      <patternFill patternType="solid">
        <fgColor theme="0"/>
        <bgColor rgb="FFFFEE75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3535FF"/>
      </patternFill>
    </fill>
    <fill>
      <patternFill patternType="solid">
        <fgColor rgb="FF9CA9FE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FEDE0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1" fillId="4" borderId="3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left" wrapText="1"/>
    </xf>
    <xf numFmtId="0" fontId="10" fillId="0" borderId="4" xfId="0" quotePrefix="1" applyFont="1" applyBorder="1" applyAlignment="1">
      <alignment horizontal="left" wrapText="1"/>
    </xf>
    <xf numFmtId="0" fontId="10" fillId="0" borderId="4" xfId="0" quotePrefix="1" applyFont="1" applyBorder="1" applyAlignment="1">
      <alignment horizontal="center" wrapText="1"/>
    </xf>
    <xf numFmtId="0" fontId="10" fillId="0" borderId="4" xfId="0" quotePrefix="1" applyFont="1" applyBorder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1" fillId="4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quotePrefix="1" applyFont="1" applyAlignment="1">
      <alignment horizontal="center" vertical="center" wrapText="1"/>
    </xf>
    <xf numFmtId="0" fontId="13" fillId="0" borderId="0" xfId="0" quotePrefix="1" applyFont="1" applyAlignment="1">
      <alignment horizontal="left" wrapText="1"/>
    </xf>
    <xf numFmtId="0" fontId="14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3" fontId="10" fillId="3" borderId="2" xfId="0" applyNumberFormat="1" applyFont="1" applyFill="1" applyBorder="1" applyAlignment="1">
      <alignment horizontal="right"/>
    </xf>
    <xf numFmtId="0" fontId="12" fillId="3" borderId="2" xfId="0" applyFont="1" applyFill="1" applyBorder="1" applyAlignment="1">
      <alignment vertical="center" wrapText="1"/>
    </xf>
    <xf numFmtId="3" fontId="10" fillId="3" borderId="3" xfId="0" quotePrefix="1" applyNumberFormat="1" applyFont="1" applyFill="1" applyBorder="1" applyAlignment="1">
      <alignment horizontal="right"/>
    </xf>
    <xf numFmtId="3" fontId="10" fillId="3" borderId="2" xfId="0" applyNumberFormat="1" applyFont="1" applyFill="1" applyBorder="1" applyAlignment="1">
      <alignment horizontal="right" wrapText="1"/>
    </xf>
    <xf numFmtId="3" fontId="10" fillId="3" borderId="2" xfId="0" quotePrefix="1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 vertical="center" wrapText="1"/>
    </xf>
    <xf numFmtId="3" fontId="10" fillId="3" borderId="4" xfId="0" quotePrefix="1" applyNumberFormat="1" applyFont="1" applyFill="1" applyBorder="1" applyAlignment="1">
      <alignment horizontal="right"/>
    </xf>
    <xf numFmtId="3" fontId="10" fillId="3" borderId="5" xfId="0" quotePrefix="1" applyNumberFormat="1" applyFont="1" applyFill="1" applyBorder="1" applyAlignment="1">
      <alignment horizontal="right"/>
    </xf>
    <xf numFmtId="0" fontId="10" fillId="0" borderId="5" xfId="0" quotePrefix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3" fontId="10" fillId="0" borderId="15" xfId="0" applyNumberFormat="1" applyFont="1" applyBorder="1"/>
    <xf numFmtId="3" fontId="10" fillId="0" borderId="7" xfId="0" applyNumberFormat="1" applyFont="1" applyBorder="1"/>
    <xf numFmtId="3" fontId="10" fillId="0" borderId="2" xfId="0" applyNumberFormat="1" applyFont="1" applyBorder="1"/>
    <xf numFmtId="3" fontId="10" fillId="0" borderId="5" xfId="0" applyNumberFormat="1" applyFont="1" applyBorder="1"/>
    <xf numFmtId="0" fontId="6" fillId="0" borderId="0" xfId="0" applyFont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3" fontId="10" fillId="5" borderId="5" xfId="0" applyNumberFormat="1" applyFont="1" applyFill="1" applyBorder="1" applyAlignment="1">
      <alignment horizontal="right"/>
    </xf>
    <xf numFmtId="0" fontId="11" fillId="6" borderId="2" xfId="0" applyFont="1" applyFill="1" applyBorder="1" applyAlignment="1">
      <alignment horizontal="left" vertical="center" wrapText="1"/>
    </xf>
    <xf numFmtId="3" fontId="10" fillId="6" borderId="5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left" vertical="center" wrapText="1"/>
    </xf>
    <xf numFmtId="3" fontId="18" fillId="3" borderId="5" xfId="0" applyNumberFormat="1" applyFont="1" applyFill="1" applyBorder="1" applyAlignment="1">
      <alignment horizontal="right"/>
    </xf>
    <xf numFmtId="3" fontId="19" fillId="3" borderId="5" xfId="0" applyNumberFormat="1" applyFont="1" applyFill="1" applyBorder="1" applyAlignment="1">
      <alignment horizontal="right"/>
    </xf>
    <xf numFmtId="0" fontId="20" fillId="3" borderId="2" xfId="0" applyFont="1" applyFill="1" applyBorder="1" applyAlignment="1">
      <alignment horizontal="left" vertical="center" wrapText="1"/>
    </xf>
    <xf numFmtId="3" fontId="21" fillId="3" borderId="5" xfId="0" applyNumberFormat="1" applyFont="1" applyFill="1" applyBorder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0" fontId="20" fillId="3" borderId="2" xfId="0" quotePrefix="1" applyFont="1" applyFill="1" applyBorder="1" applyAlignment="1">
      <alignment horizontal="left" vertical="center"/>
    </xf>
    <xf numFmtId="0" fontId="17" fillId="3" borderId="2" xfId="0" quotePrefix="1" applyFont="1" applyFill="1" applyBorder="1" applyAlignment="1">
      <alignment horizontal="left" vertical="center"/>
    </xf>
    <xf numFmtId="0" fontId="23" fillId="3" borderId="2" xfId="0" quotePrefix="1" applyFont="1" applyFill="1" applyBorder="1" applyAlignment="1">
      <alignment horizontal="left" vertical="center"/>
    </xf>
    <xf numFmtId="3" fontId="22" fillId="3" borderId="5" xfId="0" applyNumberFormat="1" applyFont="1" applyFill="1" applyBorder="1" applyAlignment="1">
      <alignment horizontal="right"/>
    </xf>
    <xf numFmtId="0" fontId="20" fillId="6" borderId="2" xfId="0" quotePrefix="1" applyFont="1" applyFill="1" applyBorder="1" applyAlignment="1">
      <alignment horizontal="left" vertical="center"/>
    </xf>
    <xf numFmtId="0" fontId="11" fillId="6" borderId="2" xfId="0" quotePrefix="1" applyFont="1" applyFill="1" applyBorder="1" applyAlignment="1">
      <alignment horizontal="left" vertical="center"/>
    </xf>
    <xf numFmtId="3" fontId="16" fillId="6" borderId="5" xfId="0" applyNumberFormat="1" applyFont="1" applyFill="1" applyBorder="1" applyAlignment="1">
      <alignment horizontal="right"/>
    </xf>
    <xf numFmtId="0" fontId="17" fillId="6" borderId="2" xfId="0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left" vertical="center"/>
    </xf>
    <xf numFmtId="0" fontId="24" fillId="6" borderId="2" xfId="0" quotePrefix="1" applyFont="1" applyFill="1" applyBorder="1" applyAlignment="1">
      <alignment horizontal="left" vertical="center"/>
    </xf>
    <xf numFmtId="0" fontId="11" fillId="3" borderId="2" xfId="0" quotePrefix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3" fontId="16" fillId="3" borderId="5" xfId="0" applyNumberFormat="1" applyFont="1" applyFill="1" applyBorder="1" applyAlignment="1">
      <alignment horizontal="right"/>
    </xf>
    <xf numFmtId="3" fontId="21" fillId="3" borderId="2" xfId="0" applyNumberFormat="1" applyFont="1" applyFill="1" applyBorder="1" applyAlignment="1">
      <alignment horizontal="right"/>
    </xf>
    <xf numFmtId="0" fontId="25" fillId="3" borderId="2" xfId="0" quotePrefix="1" applyFont="1" applyFill="1" applyBorder="1" applyAlignment="1">
      <alignment horizontal="left" vertical="center"/>
    </xf>
    <xf numFmtId="14" fontId="17" fillId="3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3" fontId="21" fillId="3" borderId="2" xfId="0" applyNumberFormat="1" applyFont="1" applyFill="1" applyBorder="1" applyAlignment="1">
      <alignment horizontal="right" wrapText="1"/>
    </xf>
    <xf numFmtId="3" fontId="21" fillId="0" borderId="2" xfId="0" applyNumberFormat="1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3" fontId="16" fillId="0" borderId="2" xfId="0" applyNumberFormat="1" applyFont="1" applyBorder="1"/>
    <xf numFmtId="0" fontId="1" fillId="0" borderId="0" xfId="0" applyFont="1"/>
    <xf numFmtId="16" fontId="17" fillId="3" borderId="2" xfId="0" applyNumberFormat="1" applyFont="1" applyFill="1" applyBorder="1" applyAlignment="1">
      <alignment horizontal="left" vertical="center" wrapText="1"/>
    </xf>
    <xf numFmtId="0" fontId="17" fillId="3" borderId="13" xfId="0" quotePrefix="1" applyFont="1" applyFill="1" applyBorder="1" applyAlignment="1">
      <alignment horizontal="left" vertical="center"/>
    </xf>
    <xf numFmtId="0" fontId="11" fillId="3" borderId="13" xfId="0" quotePrefix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 wrapText="1"/>
    </xf>
    <xf numFmtId="3" fontId="18" fillId="3" borderId="11" xfId="0" applyNumberFormat="1" applyFont="1" applyFill="1" applyBorder="1" applyAlignment="1">
      <alignment horizontal="right"/>
    </xf>
    <xf numFmtId="3" fontId="19" fillId="3" borderId="11" xfId="0" applyNumberFormat="1" applyFont="1" applyFill="1" applyBorder="1" applyAlignment="1">
      <alignment horizontal="right"/>
    </xf>
    <xf numFmtId="16" fontId="17" fillId="3" borderId="13" xfId="0" applyNumberFormat="1" applyFont="1" applyFill="1" applyBorder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right"/>
    </xf>
    <xf numFmtId="0" fontId="12" fillId="3" borderId="2" xfId="0" quotePrefix="1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right"/>
    </xf>
    <xf numFmtId="0" fontId="12" fillId="3" borderId="2" xfId="0" applyFont="1" applyFill="1" applyBorder="1" applyAlignment="1">
      <alignment horizontal="left" vertical="center"/>
    </xf>
    <xf numFmtId="3" fontId="5" fillId="3" borderId="2" xfId="0" applyNumberFormat="1" applyFont="1" applyFill="1" applyBorder="1" applyAlignment="1">
      <alignment horizontal="right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quotePrefix="1" applyFont="1" applyFill="1" applyBorder="1" applyAlignment="1">
      <alignment horizontal="left" vertical="center"/>
    </xf>
    <xf numFmtId="0" fontId="28" fillId="3" borderId="2" xfId="0" quotePrefix="1" applyFont="1" applyFill="1" applyBorder="1" applyAlignment="1">
      <alignment horizontal="left" vertical="center"/>
    </xf>
    <xf numFmtId="0" fontId="28" fillId="3" borderId="2" xfId="0" quotePrefix="1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right" wrapText="1"/>
    </xf>
    <xf numFmtId="0" fontId="29" fillId="0" borderId="0" xfId="0" applyFont="1" applyAlignment="1">
      <alignment horizontal="left" vertical="top" wrapText="1" readingOrder="1"/>
    </xf>
    <xf numFmtId="0" fontId="30" fillId="0" borderId="0" xfId="0" applyFont="1"/>
    <xf numFmtId="0" fontId="29" fillId="0" borderId="0" xfId="0" applyFont="1" applyAlignment="1">
      <alignment vertical="top" wrapText="1" readingOrder="1"/>
    </xf>
    <xf numFmtId="164" fontId="29" fillId="0" borderId="0" xfId="0" applyNumberFormat="1" applyFont="1" applyAlignment="1">
      <alignment horizontal="left" vertical="top" wrapText="1" readingOrder="1"/>
    </xf>
    <xf numFmtId="165" fontId="29" fillId="0" borderId="0" xfId="0" applyNumberFormat="1" applyFont="1" applyAlignment="1">
      <alignment horizontal="left" vertical="top" wrapText="1" readingOrder="1"/>
    </xf>
    <xf numFmtId="0" fontId="31" fillId="0" borderId="0" xfId="0" applyFont="1" applyAlignment="1">
      <alignment horizontal="center" vertical="top" wrapText="1" readingOrder="1"/>
    </xf>
    <xf numFmtId="0" fontId="31" fillId="0" borderId="0" xfId="0" applyFont="1" applyAlignment="1">
      <alignment vertical="top" wrapText="1" readingOrder="1"/>
    </xf>
    <xf numFmtId="4" fontId="30" fillId="0" borderId="0" xfId="0" applyNumberFormat="1" applyFont="1"/>
    <xf numFmtId="0" fontId="29" fillId="0" borderId="2" xfId="0" applyFont="1" applyBorder="1" applyAlignment="1">
      <alignment vertical="center" wrapText="1" readingOrder="1"/>
    </xf>
    <xf numFmtId="0" fontId="32" fillId="7" borderId="2" xfId="0" applyFont="1" applyFill="1" applyBorder="1" applyAlignment="1">
      <alignment horizontal="left" vertical="center" wrapText="1" readingOrder="1"/>
    </xf>
    <xf numFmtId="0" fontId="32" fillId="7" borderId="2" xfId="0" applyFont="1" applyFill="1" applyBorder="1" applyAlignment="1">
      <alignment vertical="center" wrapText="1" readingOrder="1"/>
    </xf>
    <xf numFmtId="4" fontId="32" fillId="7" borderId="2" xfId="0" applyNumberFormat="1" applyFont="1" applyFill="1" applyBorder="1" applyAlignment="1">
      <alignment vertical="center" wrapText="1" readingOrder="1"/>
    </xf>
    <xf numFmtId="0" fontId="32" fillId="8" borderId="2" xfId="0" applyFont="1" applyFill="1" applyBorder="1" applyAlignment="1">
      <alignment horizontal="left" vertical="center" wrapText="1" readingOrder="1"/>
    </xf>
    <xf numFmtId="0" fontId="32" fillId="8" borderId="2" xfId="0" applyFont="1" applyFill="1" applyBorder="1" applyAlignment="1">
      <alignment vertical="center" wrapText="1" readingOrder="1"/>
    </xf>
    <xf numFmtId="4" fontId="32" fillId="8" borderId="2" xfId="0" applyNumberFormat="1" applyFont="1" applyFill="1" applyBorder="1" applyAlignment="1">
      <alignment vertical="center" wrapText="1" readingOrder="1"/>
    </xf>
    <xf numFmtId="0" fontId="32" fillId="9" borderId="2" xfId="0" applyFont="1" applyFill="1" applyBorder="1" applyAlignment="1">
      <alignment horizontal="left" vertical="center" wrapText="1" readingOrder="1"/>
    </xf>
    <xf numFmtId="0" fontId="32" fillId="9" borderId="2" xfId="0" applyFont="1" applyFill="1" applyBorder="1" applyAlignment="1">
      <alignment vertical="center" wrapText="1" readingOrder="1"/>
    </xf>
    <xf numFmtId="4" fontId="32" fillId="9" borderId="2" xfId="0" applyNumberFormat="1" applyFont="1" applyFill="1" applyBorder="1" applyAlignment="1">
      <alignment vertical="center" wrapText="1" readingOrder="1"/>
    </xf>
    <xf numFmtId="0" fontId="32" fillId="10" borderId="2" xfId="0" applyFont="1" applyFill="1" applyBorder="1" applyAlignment="1">
      <alignment horizontal="left" vertical="center" wrapText="1" readingOrder="1"/>
    </xf>
    <xf numFmtId="0" fontId="32" fillId="10" borderId="2" xfId="0" applyFont="1" applyFill="1" applyBorder="1" applyAlignment="1">
      <alignment vertical="center" wrapText="1" readingOrder="1"/>
    </xf>
    <xf numFmtId="166" fontId="32" fillId="10" borderId="2" xfId="0" applyNumberFormat="1" applyFont="1" applyFill="1" applyBorder="1" applyAlignment="1">
      <alignment horizontal="right" vertical="center" wrapText="1" readingOrder="1"/>
    </xf>
    <xf numFmtId="0" fontId="33" fillId="11" borderId="2" xfId="0" applyFont="1" applyFill="1" applyBorder="1" applyAlignment="1">
      <alignment horizontal="left" vertical="center" wrapText="1" readingOrder="1"/>
    </xf>
    <xf numFmtId="0" fontId="33" fillId="11" borderId="2" xfId="0" applyFont="1" applyFill="1" applyBorder="1" applyAlignment="1">
      <alignment vertical="center" wrapText="1" readingOrder="1"/>
    </xf>
    <xf numFmtId="4" fontId="33" fillId="11" borderId="2" xfId="0" applyNumberFormat="1" applyFont="1" applyFill="1" applyBorder="1" applyAlignment="1">
      <alignment vertical="center" wrapText="1" readingOrder="1"/>
    </xf>
    <xf numFmtId="0" fontId="33" fillId="12" borderId="2" xfId="0" applyFont="1" applyFill="1" applyBorder="1" applyAlignment="1">
      <alignment horizontal="left" vertical="center" wrapText="1" readingOrder="1"/>
    </xf>
    <xf numFmtId="0" fontId="33" fillId="12" borderId="2" xfId="0" applyFont="1" applyFill="1" applyBorder="1" applyAlignment="1">
      <alignment vertical="center" wrapText="1" readingOrder="1"/>
    </xf>
    <xf numFmtId="4" fontId="33" fillId="12" borderId="2" xfId="0" applyNumberFormat="1" applyFont="1" applyFill="1" applyBorder="1" applyAlignment="1">
      <alignment vertical="center" wrapText="1" readingOrder="1"/>
    </xf>
    <xf numFmtId="0" fontId="33" fillId="13" borderId="2" xfId="0" applyFont="1" applyFill="1" applyBorder="1" applyAlignment="1">
      <alignment horizontal="left" vertical="center" wrapText="1" readingOrder="1"/>
    </xf>
    <xf numFmtId="0" fontId="33" fillId="13" borderId="2" xfId="0" applyFont="1" applyFill="1" applyBorder="1" applyAlignment="1">
      <alignment vertical="center" wrapText="1" readingOrder="1"/>
    </xf>
    <xf numFmtId="4" fontId="33" fillId="13" borderId="2" xfId="0" applyNumberFormat="1" applyFont="1" applyFill="1" applyBorder="1" applyAlignment="1">
      <alignment vertical="center" wrapText="1" readingOrder="1"/>
    </xf>
    <xf numFmtId="0" fontId="33" fillId="14" borderId="2" xfId="0" applyFont="1" applyFill="1" applyBorder="1" applyAlignment="1">
      <alignment horizontal="left" vertical="center" wrapText="1" readingOrder="1"/>
    </xf>
    <xf numFmtId="0" fontId="33" fillId="14" borderId="2" xfId="0" applyFont="1" applyFill="1" applyBorder="1" applyAlignment="1">
      <alignment vertical="center" wrapText="1" readingOrder="1"/>
    </xf>
    <xf numFmtId="4" fontId="33" fillId="14" borderId="2" xfId="0" applyNumberFormat="1" applyFont="1" applyFill="1" applyBorder="1" applyAlignment="1">
      <alignment vertical="center" wrapText="1" readingOrder="1"/>
    </xf>
    <xf numFmtId="0" fontId="29" fillId="0" borderId="2" xfId="0" applyFont="1" applyBorder="1" applyAlignment="1">
      <alignment horizontal="left" vertical="center" wrapText="1" readingOrder="1"/>
    </xf>
    <xf numFmtId="4" fontId="29" fillId="0" borderId="2" xfId="0" applyNumberFormat="1" applyFont="1" applyBorder="1" applyAlignment="1">
      <alignment vertical="center" wrapText="1" readingOrder="1"/>
    </xf>
    <xf numFmtId="166" fontId="29" fillId="0" borderId="2" xfId="0" applyNumberFormat="1" applyFont="1" applyBorder="1" applyAlignment="1">
      <alignment horizontal="right" vertical="center" wrapText="1" readingOrder="1"/>
    </xf>
    <xf numFmtId="0" fontId="33" fillId="15" borderId="2" xfId="0" applyFont="1" applyFill="1" applyBorder="1" applyAlignment="1">
      <alignment horizontal="left" vertical="center" wrapText="1" readingOrder="1"/>
    </xf>
    <xf numFmtId="0" fontId="33" fillId="15" borderId="2" xfId="0" applyFont="1" applyFill="1" applyBorder="1" applyAlignment="1">
      <alignment vertical="center" wrapText="1" readingOrder="1"/>
    </xf>
    <xf numFmtId="4" fontId="33" fillId="15" borderId="2" xfId="0" applyNumberFormat="1" applyFont="1" applyFill="1" applyBorder="1" applyAlignment="1">
      <alignment vertical="center" wrapText="1" readingOrder="1"/>
    </xf>
    <xf numFmtId="4" fontId="29" fillId="16" borderId="2" xfId="0" applyNumberFormat="1" applyFont="1" applyFill="1" applyBorder="1" applyAlignment="1">
      <alignment vertical="center" wrapText="1" readingOrder="1"/>
    </xf>
    <xf numFmtId="0" fontId="29" fillId="16" borderId="2" xfId="0" applyFont="1" applyFill="1" applyBorder="1" applyAlignment="1">
      <alignment horizontal="left" vertical="center" wrapText="1" readingOrder="1"/>
    </xf>
    <xf numFmtId="0" fontId="29" fillId="16" borderId="2" xfId="0" applyFont="1" applyFill="1" applyBorder="1" applyAlignment="1">
      <alignment vertical="center" wrapText="1" readingOrder="1"/>
    </xf>
    <xf numFmtId="3" fontId="21" fillId="3" borderId="2" xfId="0" applyNumberFormat="1" applyFont="1" applyFill="1" applyBorder="1"/>
    <xf numFmtId="0" fontId="30" fillId="3" borderId="0" xfId="0" applyFont="1" applyFill="1"/>
    <xf numFmtId="0" fontId="33" fillId="13" borderId="2" xfId="0" applyFont="1" applyFill="1" applyBorder="1" applyAlignment="1">
      <alignment horizontal="right" vertical="center" wrapText="1" readingOrder="1"/>
    </xf>
    <xf numFmtId="0" fontId="0" fillId="17" borderId="0" xfId="0" applyFill="1" applyAlignment="1" applyProtection="1">
      <alignment wrapText="1"/>
      <protection locked="0"/>
    </xf>
    <xf numFmtId="0" fontId="35" fillId="17" borderId="0" xfId="0" applyFont="1" applyFill="1" applyAlignment="1">
      <alignment horizontal="right" vertical="top" wrapText="1"/>
    </xf>
    <xf numFmtId="0" fontId="35" fillId="17" borderId="0" xfId="0" applyFont="1" applyFill="1" applyAlignment="1">
      <alignment horizontal="left" vertical="top" wrapText="1"/>
    </xf>
    <xf numFmtId="0" fontId="0" fillId="17" borderId="16" xfId="0" applyFill="1" applyBorder="1" applyAlignment="1" applyProtection="1">
      <alignment wrapText="1"/>
      <protection locked="0"/>
    </xf>
    <xf numFmtId="0" fontId="34" fillId="17" borderId="18" xfId="0" applyFont="1" applyFill="1" applyBorder="1" applyAlignment="1">
      <alignment horizontal="center" wrapText="1"/>
    </xf>
    <xf numFmtId="0" fontId="34" fillId="17" borderId="0" xfId="0" applyFont="1" applyFill="1" applyAlignment="1">
      <alignment horizontal="center" vertical="center" wrapText="1"/>
    </xf>
    <xf numFmtId="0" fontId="0" fillId="17" borderId="18" xfId="0" applyFill="1" applyBorder="1" applyAlignment="1" applyProtection="1">
      <alignment wrapText="1"/>
      <protection locked="0"/>
    </xf>
    <xf numFmtId="0" fontId="0" fillId="18" borderId="0" xfId="0" applyFill="1" applyAlignment="1" applyProtection="1">
      <alignment wrapText="1"/>
      <protection locked="0"/>
    </xf>
    <xf numFmtId="0" fontId="39" fillId="18" borderId="0" xfId="0" applyFont="1" applyFill="1" applyAlignment="1">
      <alignment horizontal="right" vertical="center" wrapText="1"/>
    </xf>
    <xf numFmtId="0" fontId="0" fillId="19" borderId="0" xfId="0" applyFill="1" applyAlignment="1" applyProtection="1">
      <alignment wrapText="1"/>
      <protection locked="0"/>
    </xf>
    <xf numFmtId="0" fontId="40" fillId="19" borderId="0" xfId="0" applyFont="1" applyFill="1" applyAlignment="1">
      <alignment horizontal="right" vertical="center" wrapText="1"/>
    </xf>
    <xf numFmtId="0" fontId="0" fillId="20" borderId="0" xfId="0" applyFill="1" applyAlignment="1" applyProtection="1">
      <alignment wrapText="1"/>
      <protection locked="0"/>
    </xf>
    <xf numFmtId="0" fontId="40" fillId="20" borderId="0" xfId="0" applyFont="1" applyFill="1" applyAlignment="1">
      <alignment horizontal="right" vertical="center" wrapText="1"/>
    </xf>
    <xf numFmtId="0" fontId="0" fillId="21" borderId="0" xfId="0" applyFill="1" applyAlignment="1" applyProtection="1">
      <alignment wrapText="1"/>
      <protection locked="0"/>
    </xf>
    <xf numFmtId="0" fontId="40" fillId="21" borderId="0" xfId="0" applyFont="1" applyFill="1" applyAlignment="1">
      <alignment horizontal="right" vertical="center" wrapText="1"/>
    </xf>
    <xf numFmtId="0" fontId="0" fillId="22" borderId="0" xfId="0" applyFill="1" applyAlignment="1" applyProtection="1">
      <alignment wrapText="1"/>
      <protection locked="0"/>
    </xf>
    <xf numFmtId="0" fontId="35" fillId="22" borderId="0" xfId="0" applyFont="1" applyFill="1" applyAlignment="1">
      <alignment horizontal="right" vertical="center" wrapText="1"/>
    </xf>
    <xf numFmtId="0" fontId="0" fillId="23" borderId="0" xfId="0" applyFill="1" applyAlignment="1" applyProtection="1">
      <alignment wrapText="1"/>
      <protection locked="0"/>
    </xf>
    <xf numFmtId="0" fontId="35" fillId="23" borderId="0" xfId="0" applyFont="1" applyFill="1" applyAlignment="1">
      <alignment horizontal="right" vertical="center" wrapText="1"/>
    </xf>
    <xf numFmtId="0" fontId="0" fillId="24" borderId="0" xfId="0" applyFill="1" applyAlignment="1" applyProtection="1">
      <alignment wrapText="1"/>
      <protection locked="0"/>
    </xf>
    <xf numFmtId="0" fontId="35" fillId="24" borderId="0" xfId="0" applyFont="1" applyFill="1" applyAlignment="1">
      <alignment horizontal="right" vertical="center" wrapText="1"/>
    </xf>
    <xf numFmtId="0" fontId="0" fillId="25" borderId="0" xfId="0" applyFill="1" applyAlignment="1" applyProtection="1">
      <alignment wrapText="1"/>
      <protection locked="0"/>
    </xf>
    <xf numFmtId="0" fontId="35" fillId="25" borderId="0" xfId="0" applyFont="1" applyFill="1" applyAlignment="1">
      <alignment horizontal="right" vertical="center" wrapText="1"/>
    </xf>
    <xf numFmtId="0" fontId="12" fillId="4" borderId="4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2" xfId="0" applyFont="1" applyBorder="1" applyAlignment="1">
      <alignment horizontal="left"/>
    </xf>
    <xf numFmtId="0" fontId="10" fillId="3" borderId="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1" fillId="4" borderId="4" xfId="0" quotePrefix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3" fontId="10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3" fontId="10" fillId="3" borderId="13" xfId="0" quotePrefix="1" applyNumberFormat="1" applyFont="1" applyFill="1" applyBorder="1" applyAlignment="1">
      <alignment horizontal="right"/>
    </xf>
    <xf numFmtId="3" fontId="10" fillId="3" borderId="15" xfId="0" quotePrefix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 vertical="top" wrapText="1" readingOrder="1"/>
    </xf>
    <xf numFmtId="0" fontId="31" fillId="0" borderId="0" xfId="0" applyFont="1" applyAlignment="1">
      <alignment horizontal="center" vertical="top" wrapText="1" readingOrder="1"/>
    </xf>
    <xf numFmtId="0" fontId="0" fillId="17" borderId="16" xfId="0" applyFill="1" applyBorder="1" applyAlignment="1" applyProtection="1">
      <alignment wrapText="1"/>
      <protection locked="0"/>
    </xf>
    <xf numFmtId="0" fontId="35" fillId="17" borderId="0" xfId="0" applyFont="1" applyFill="1" applyAlignment="1">
      <alignment horizontal="left" vertical="top" wrapText="1"/>
    </xf>
    <xf numFmtId="0" fontId="35" fillId="17" borderId="0" xfId="0" applyFont="1" applyFill="1" applyAlignment="1">
      <alignment horizontal="right" vertical="top" wrapText="1"/>
    </xf>
    <xf numFmtId="0" fontId="34" fillId="17" borderId="18" xfId="0" applyFont="1" applyFill="1" applyBorder="1" applyAlignment="1">
      <alignment horizontal="center" wrapText="1"/>
    </xf>
    <xf numFmtId="0" fontId="34" fillId="17" borderId="18" xfId="0" applyFont="1" applyFill="1" applyBorder="1" applyAlignment="1">
      <alignment horizontal="left" wrapText="1"/>
    </xf>
    <xf numFmtId="0" fontId="34" fillId="17" borderId="0" xfId="0" applyFont="1" applyFill="1" applyAlignment="1">
      <alignment horizontal="center" vertical="center" wrapText="1"/>
    </xf>
    <xf numFmtId="0" fontId="34" fillId="17" borderId="18" xfId="0" applyFont="1" applyFill="1" applyBorder="1" applyAlignment="1">
      <alignment horizontal="right" wrapText="1"/>
    </xf>
    <xf numFmtId="0" fontId="38" fillId="17" borderId="0" xfId="0" applyFont="1" applyFill="1" applyAlignment="1">
      <alignment horizontal="center" vertical="top" wrapText="1"/>
    </xf>
    <xf numFmtId="0" fontId="34" fillId="17" borderId="17" xfId="0" applyFont="1" applyFill="1" applyBorder="1" applyAlignment="1">
      <alignment horizontal="center" wrapText="1"/>
    </xf>
    <xf numFmtId="0" fontId="35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horizontal="right" vertical="center" wrapText="1"/>
    </xf>
    <xf numFmtId="0" fontId="35" fillId="25" borderId="0" xfId="0" applyFont="1" applyFill="1" applyAlignment="1">
      <alignment horizontal="left" vertical="center" wrapText="1"/>
    </xf>
    <xf numFmtId="0" fontId="35" fillId="25" borderId="0" xfId="0" applyFont="1" applyFill="1" applyAlignment="1">
      <alignment horizontal="right" vertical="center" wrapText="1"/>
    </xf>
    <xf numFmtId="0" fontId="35" fillId="23" borderId="0" xfId="0" applyFont="1" applyFill="1" applyAlignment="1">
      <alignment horizontal="left" vertical="center" wrapText="1"/>
    </xf>
    <xf numFmtId="0" fontId="35" fillId="23" borderId="0" xfId="0" applyFont="1" applyFill="1" applyAlignment="1">
      <alignment horizontal="right" vertical="center" wrapText="1"/>
    </xf>
    <xf numFmtId="0" fontId="35" fillId="22" borderId="0" xfId="0" applyFont="1" applyFill="1" applyAlignment="1">
      <alignment horizontal="left" vertical="center" wrapText="1"/>
    </xf>
    <xf numFmtId="0" fontId="35" fillId="22" borderId="0" xfId="0" applyFont="1" applyFill="1" applyAlignment="1">
      <alignment horizontal="right" vertical="center" wrapText="1"/>
    </xf>
    <xf numFmtId="0" fontId="40" fillId="20" borderId="0" xfId="0" applyFont="1" applyFill="1" applyAlignment="1">
      <alignment horizontal="left" vertical="center" wrapText="1"/>
    </xf>
    <xf numFmtId="0" fontId="40" fillId="20" borderId="0" xfId="0" applyFont="1" applyFill="1" applyAlignment="1">
      <alignment horizontal="right" vertical="center" wrapText="1"/>
    </xf>
    <xf numFmtId="0" fontId="40" fillId="21" borderId="0" xfId="0" applyFont="1" applyFill="1" applyAlignment="1">
      <alignment horizontal="left" vertical="center" wrapText="1"/>
    </xf>
    <xf numFmtId="0" fontId="40" fillId="21" borderId="0" xfId="0" applyFont="1" applyFill="1" applyAlignment="1">
      <alignment horizontal="right" vertical="center" wrapText="1"/>
    </xf>
    <xf numFmtId="0" fontId="39" fillId="18" borderId="0" xfId="0" applyFont="1" applyFill="1" applyAlignment="1">
      <alignment horizontal="left" vertical="center" wrapText="1"/>
    </xf>
    <xf numFmtId="0" fontId="39" fillId="18" borderId="0" xfId="0" applyFont="1" applyFill="1" applyAlignment="1">
      <alignment horizontal="right" vertical="center" wrapText="1"/>
    </xf>
    <xf numFmtId="0" fontId="40" fillId="19" borderId="0" xfId="0" applyFont="1" applyFill="1" applyAlignment="1">
      <alignment horizontal="left" vertical="center" wrapText="1"/>
    </xf>
    <xf numFmtId="0" fontId="40" fillId="19" borderId="0" xfId="0" applyFont="1" applyFill="1" applyAlignment="1">
      <alignment horizontal="right" vertical="center" wrapText="1"/>
    </xf>
    <xf numFmtId="0" fontId="36" fillId="17" borderId="0" xfId="0" applyFont="1" applyFill="1" applyAlignment="1">
      <alignment horizontal="center" vertical="top" wrapText="1"/>
    </xf>
    <xf numFmtId="0" fontId="37" fillId="17" borderId="0" xfId="0" applyFont="1" applyFill="1" applyAlignment="1">
      <alignment horizontal="center" vertical="top" wrapText="1"/>
    </xf>
    <xf numFmtId="0" fontId="34" fillId="17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77C5-2F1B-4253-AF13-2C50C9E878E2}">
  <dimension ref="A1:Q50"/>
  <sheetViews>
    <sheetView tabSelected="1" workbookViewId="0">
      <selection activeCell="M22" sqref="M22"/>
    </sheetView>
  </sheetViews>
  <sheetFormatPr defaultRowHeight="14.5"/>
  <cols>
    <col min="5" max="10" width="25.26953125" customWidth="1"/>
  </cols>
  <sheetData>
    <row r="1" spans="1:10">
      <c r="A1" s="164" t="s">
        <v>0</v>
      </c>
      <c r="B1" s="164"/>
      <c r="C1" s="164"/>
      <c r="D1" s="164"/>
    </row>
    <row r="2" spans="1:10">
      <c r="A2" s="164" t="s">
        <v>1</v>
      </c>
      <c r="B2" s="164"/>
      <c r="C2" s="164"/>
      <c r="D2" s="164"/>
    </row>
    <row r="3" spans="1:10">
      <c r="A3" s="164" t="s">
        <v>2</v>
      </c>
      <c r="B3" s="164"/>
      <c r="C3" s="164"/>
      <c r="D3" s="164"/>
    </row>
    <row r="4" spans="1:10" ht="18.5">
      <c r="F4" s="168" t="s">
        <v>86</v>
      </c>
      <c r="G4" s="168"/>
      <c r="H4" s="168"/>
    </row>
    <row r="6" spans="1:10" ht="15.75" customHeight="1">
      <c r="A6" s="165" t="s">
        <v>235</v>
      </c>
      <c r="B6" s="165"/>
      <c r="C6" s="165"/>
      <c r="D6" s="165"/>
      <c r="E6" s="165"/>
      <c r="F6" s="165"/>
      <c r="G6" s="165"/>
      <c r="H6" s="165"/>
      <c r="I6" s="165"/>
      <c r="J6" s="165"/>
    </row>
    <row r="7" spans="1:10" ht="18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</row>
    <row r="8" spans="1:10" ht="15.5">
      <c r="A8" s="165" t="s">
        <v>106</v>
      </c>
      <c r="B8" s="165"/>
      <c r="C8" s="165"/>
      <c r="D8" s="165"/>
      <c r="E8" s="165"/>
      <c r="F8" s="165"/>
      <c r="G8" s="165"/>
      <c r="H8" s="165"/>
      <c r="I8" s="166"/>
      <c r="J8" s="166"/>
    </row>
    <row r="9" spans="1:10" ht="18">
      <c r="A9" s="4"/>
      <c r="B9" s="4"/>
      <c r="C9" s="4"/>
      <c r="D9" s="4"/>
      <c r="E9" s="4"/>
      <c r="F9" s="4"/>
      <c r="G9" s="4"/>
      <c r="H9" s="4"/>
      <c r="I9" s="5"/>
      <c r="J9" s="5"/>
    </row>
    <row r="10" spans="1:10" ht="15.5">
      <c r="A10" s="165" t="s">
        <v>4</v>
      </c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5.5">
      <c r="A11" s="3"/>
      <c r="B11" s="6"/>
      <c r="C11" s="6"/>
      <c r="D11" s="6"/>
      <c r="E11" s="6"/>
      <c r="F11" s="6"/>
      <c r="G11" s="6"/>
      <c r="H11" s="6"/>
      <c r="I11" s="6"/>
      <c r="J11" s="7"/>
    </row>
    <row r="12" spans="1:10">
      <c r="A12" s="176" t="s">
        <v>26</v>
      </c>
      <c r="B12" s="176"/>
      <c r="C12" s="176"/>
      <c r="D12" s="176"/>
      <c r="E12" s="176"/>
      <c r="F12" s="8" t="s">
        <v>236</v>
      </c>
      <c r="G12" s="9" t="s">
        <v>5</v>
      </c>
      <c r="H12" s="8" t="s">
        <v>237</v>
      </c>
      <c r="I12" s="8" t="s">
        <v>6</v>
      </c>
      <c r="J12" s="8" t="s">
        <v>238</v>
      </c>
    </row>
    <row r="13" spans="1:10">
      <c r="A13" s="10"/>
      <c r="B13" s="11"/>
      <c r="C13" s="11"/>
      <c r="D13" s="12"/>
      <c r="E13" s="13"/>
      <c r="F13" s="14" t="s">
        <v>7</v>
      </c>
      <c r="G13" s="14" t="s">
        <v>7</v>
      </c>
      <c r="H13" s="14" t="s">
        <v>7</v>
      </c>
      <c r="I13" s="14" t="s">
        <v>7</v>
      </c>
      <c r="J13" s="14" t="s">
        <v>7</v>
      </c>
    </row>
    <row r="14" spans="1:10">
      <c r="A14" s="169" t="s">
        <v>8</v>
      </c>
      <c r="B14" s="163"/>
      <c r="C14" s="163"/>
      <c r="D14" s="163"/>
      <c r="E14" s="170"/>
      <c r="F14" s="16">
        <f>SUM(F15:F16)</f>
        <v>918154.16</v>
      </c>
      <c r="G14" s="16">
        <f t="shared" ref="G14:J14" si="0">SUM(G15:G16)</f>
        <v>2453266</v>
      </c>
      <c r="H14" s="16">
        <f t="shared" si="0"/>
        <v>2856214</v>
      </c>
      <c r="I14" s="16">
        <f t="shared" si="0"/>
        <v>1170604</v>
      </c>
      <c r="J14" s="16">
        <f t="shared" si="0"/>
        <v>1170604</v>
      </c>
    </row>
    <row r="15" spans="1:10">
      <c r="A15" s="171" t="s">
        <v>13</v>
      </c>
      <c r="B15" s="172"/>
      <c r="C15" s="172"/>
      <c r="D15" s="172"/>
      <c r="E15" s="173"/>
      <c r="F15" s="17">
        <v>918154.16</v>
      </c>
      <c r="G15" s="17">
        <v>2453266</v>
      </c>
      <c r="H15" s="17">
        <v>2856214</v>
      </c>
      <c r="I15" s="17">
        <v>1170604</v>
      </c>
      <c r="J15" s="17">
        <v>1170604</v>
      </c>
    </row>
    <row r="16" spans="1:10">
      <c r="A16" s="174" t="s">
        <v>14</v>
      </c>
      <c r="B16" s="173"/>
      <c r="C16" s="173"/>
      <c r="D16" s="173"/>
      <c r="E16" s="173"/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>
      <c r="A17" s="18" t="s">
        <v>9</v>
      </c>
      <c r="B17" s="15"/>
      <c r="C17" s="15"/>
      <c r="D17" s="15"/>
      <c r="E17" s="15"/>
      <c r="F17" s="16">
        <f t="shared" ref="F17:J17" si="1">SUM(F18:F19)</f>
        <v>938225.37000000011</v>
      </c>
      <c r="G17" s="16">
        <f t="shared" si="1"/>
        <v>2453266</v>
      </c>
      <c r="H17" s="16">
        <f t="shared" si="1"/>
        <v>2856214</v>
      </c>
      <c r="I17" s="16">
        <f t="shared" si="1"/>
        <v>1170604</v>
      </c>
      <c r="J17" s="16">
        <f t="shared" si="1"/>
        <v>1170604</v>
      </c>
    </row>
    <row r="18" spans="1:10">
      <c r="A18" s="175" t="s">
        <v>15</v>
      </c>
      <c r="B18" s="172"/>
      <c r="C18" s="172"/>
      <c r="D18" s="172"/>
      <c r="E18" s="172"/>
      <c r="F18" s="17">
        <v>581916.18000000005</v>
      </c>
      <c r="G18" s="17">
        <v>712956</v>
      </c>
      <c r="H18" s="17">
        <v>653904</v>
      </c>
      <c r="I18" s="17">
        <v>653904</v>
      </c>
      <c r="J18" s="17">
        <v>653904</v>
      </c>
    </row>
    <row r="19" spans="1:10">
      <c r="A19" s="174" t="s">
        <v>16</v>
      </c>
      <c r="B19" s="173"/>
      <c r="C19" s="173"/>
      <c r="D19" s="173"/>
      <c r="E19" s="173"/>
      <c r="F19" s="17">
        <v>356309.19</v>
      </c>
      <c r="G19" s="17">
        <v>1740310</v>
      </c>
      <c r="H19" s="17">
        <v>2202310</v>
      </c>
      <c r="I19" s="17">
        <v>516700</v>
      </c>
      <c r="J19" s="17">
        <v>516700</v>
      </c>
    </row>
    <row r="20" spans="1:10">
      <c r="A20" s="1" t="s">
        <v>10</v>
      </c>
      <c r="B20" s="163"/>
      <c r="C20" s="163"/>
      <c r="D20" s="163"/>
      <c r="E20" s="163"/>
      <c r="F20" s="16">
        <f t="shared" ref="F20:J20" si="2">SUM(F14-F17)</f>
        <v>-20071.210000000079</v>
      </c>
      <c r="G20" s="16">
        <f t="shared" si="2"/>
        <v>0</v>
      </c>
      <c r="H20" s="16">
        <f t="shared" si="2"/>
        <v>0</v>
      </c>
      <c r="I20" s="16">
        <f t="shared" si="2"/>
        <v>0</v>
      </c>
      <c r="J20" s="16">
        <f t="shared" si="2"/>
        <v>0</v>
      </c>
    </row>
    <row r="21" spans="1:10" ht="18">
      <c r="A21" s="4"/>
      <c r="B21" s="19"/>
      <c r="C21" s="19"/>
      <c r="D21" s="19"/>
      <c r="E21" s="19"/>
      <c r="F21" s="19"/>
      <c r="G21" s="19"/>
      <c r="H21" s="20"/>
      <c r="I21" s="20"/>
      <c r="J21" s="20"/>
    </row>
    <row r="22" spans="1:10" ht="15.5">
      <c r="A22" s="165" t="s">
        <v>11</v>
      </c>
      <c r="B22" s="167"/>
      <c r="C22" s="167"/>
      <c r="D22" s="167"/>
      <c r="E22" s="167"/>
      <c r="F22" s="167"/>
      <c r="G22" s="167"/>
      <c r="H22" s="167"/>
      <c r="I22" s="167"/>
      <c r="J22" s="167"/>
    </row>
    <row r="23" spans="1:10" ht="15.5">
      <c r="A23" s="3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176" t="s">
        <v>26</v>
      </c>
      <c r="B24" s="176"/>
      <c r="C24" s="176"/>
      <c r="D24" s="176"/>
      <c r="E24" s="176"/>
      <c r="F24" s="8" t="s">
        <v>236</v>
      </c>
      <c r="G24" s="9" t="s">
        <v>5</v>
      </c>
      <c r="H24" s="8" t="s">
        <v>237</v>
      </c>
      <c r="I24" s="8" t="s">
        <v>6</v>
      </c>
      <c r="J24" s="8" t="s">
        <v>238</v>
      </c>
    </row>
    <row r="25" spans="1:10">
      <c r="A25" s="10"/>
      <c r="B25" s="11"/>
      <c r="C25" s="11"/>
      <c r="D25" s="12"/>
      <c r="E25" s="13"/>
      <c r="F25" s="14" t="s">
        <v>7</v>
      </c>
      <c r="G25" s="14" t="s">
        <v>7</v>
      </c>
      <c r="H25" s="14" t="s">
        <v>7</v>
      </c>
      <c r="I25" s="14" t="s">
        <v>7</v>
      </c>
      <c r="J25" s="14" t="s">
        <v>7</v>
      </c>
    </row>
    <row r="26" spans="1:10" ht="15.75" customHeight="1">
      <c r="A26" s="171" t="s">
        <v>17</v>
      </c>
      <c r="B26" s="191"/>
      <c r="C26" s="191"/>
      <c r="D26" s="191"/>
      <c r="E26" s="192"/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>
      <c r="A27" s="171" t="s">
        <v>18</v>
      </c>
      <c r="B27" s="172"/>
      <c r="C27" s="172"/>
      <c r="D27" s="172"/>
      <c r="E27" s="172"/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>
      <c r="A28" s="193" t="s">
        <v>12</v>
      </c>
      <c r="B28" s="194"/>
      <c r="C28" s="194"/>
      <c r="D28" s="194"/>
      <c r="E28" s="194"/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spans="1:10">
      <c r="A29" s="1" t="s">
        <v>19</v>
      </c>
      <c r="B29" s="186"/>
      <c r="C29" s="186"/>
      <c r="D29" s="186"/>
      <c r="E29" s="187"/>
      <c r="F29" s="16">
        <v>0</v>
      </c>
      <c r="G29" s="16">
        <v>0</v>
      </c>
      <c r="H29" s="16">
        <v>0</v>
      </c>
      <c r="I29" s="16">
        <v>0</v>
      </c>
      <c r="J29" s="16">
        <v>0</v>
      </c>
    </row>
    <row r="30" spans="1:10" ht="18">
      <c r="A30" s="21"/>
      <c r="B30" s="19"/>
      <c r="C30" s="19"/>
      <c r="D30" s="19"/>
      <c r="E30" s="19"/>
      <c r="F30" s="19"/>
      <c r="G30" s="19"/>
      <c r="H30" s="20"/>
      <c r="I30" s="20"/>
      <c r="J30" s="20"/>
    </row>
    <row r="31" spans="1:10" ht="15.5">
      <c r="A31" s="165" t="s">
        <v>20</v>
      </c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5.5">
      <c r="A32" s="3"/>
      <c r="B32" s="6"/>
      <c r="C32" s="6"/>
      <c r="D32" s="6"/>
      <c r="E32" s="6"/>
      <c r="F32" s="6"/>
      <c r="G32" s="6"/>
      <c r="H32" s="6"/>
      <c r="I32" s="6"/>
      <c r="J32" s="6"/>
    </row>
    <row r="33" spans="1:17">
      <c r="A33" s="177" t="s">
        <v>27</v>
      </c>
      <c r="B33" s="177"/>
      <c r="C33" s="177"/>
      <c r="D33" s="177"/>
      <c r="E33" s="178"/>
      <c r="F33" s="8" t="s">
        <v>236</v>
      </c>
      <c r="G33" s="9" t="s">
        <v>5</v>
      </c>
      <c r="H33" s="8" t="s">
        <v>237</v>
      </c>
      <c r="I33" s="8" t="s">
        <v>6</v>
      </c>
      <c r="J33" s="8" t="s">
        <v>238</v>
      </c>
      <c r="Q33" s="2"/>
    </row>
    <row r="34" spans="1:17">
      <c r="A34" s="10"/>
      <c r="B34" s="11"/>
      <c r="C34" s="11"/>
      <c r="D34" s="12"/>
      <c r="E34" s="33"/>
      <c r="F34" s="30" t="s">
        <v>7</v>
      </c>
      <c r="G34" s="14" t="s">
        <v>7</v>
      </c>
      <c r="H34" s="14" t="s">
        <v>7</v>
      </c>
      <c r="I34" s="14" t="s">
        <v>7</v>
      </c>
      <c r="J34" s="14" t="s">
        <v>7</v>
      </c>
    </row>
    <row r="35" spans="1:17">
      <c r="A35" s="195" t="s">
        <v>21</v>
      </c>
      <c r="B35" s="196"/>
      <c r="C35" s="196"/>
      <c r="D35" s="196"/>
      <c r="E35" s="197"/>
      <c r="F35" s="31">
        <v>-10016</v>
      </c>
      <c r="G35" s="27">
        <v>0</v>
      </c>
      <c r="H35" s="27">
        <v>0</v>
      </c>
      <c r="I35" s="27">
        <v>0</v>
      </c>
      <c r="J35" s="28">
        <v>0</v>
      </c>
    </row>
    <row r="36" spans="1:17" ht="16.5" customHeight="1">
      <c r="A36" s="182" t="s">
        <v>22</v>
      </c>
      <c r="B36" s="182"/>
      <c r="C36" s="182"/>
      <c r="D36" s="182"/>
      <c r="E36" s="182"/>
      <c r="F36" s="32">
        <f>SUM(F20)</f>
        <v>-20071.210000000079</v>
      </c>
      <c r="G36" s="29">
        <v>0</v>
      </c>
      <c r="H36" s="29">
        <f t="shared" ref="H36:J36" si="3">SUM(H20)</f>
        <v>0</v>
      </c>
      <c r="I36" s="29">
        <f t="shared" si="3"/>
        <v>0</v>
      </c>
      <c r="J36" s="29">
        <f t="shared" si="3"/>
        <v>0</v>
      </c>
    </row>
    <row r="37" spans="1:17" ht="16.5" customHeight="1">
      <c r="A37" s="188" t="s">
        <v>23</v>
      </c>
      <c r="B37" s="189"/>
      <c r="C37" s="189"/>
      <c r="D37" s="189"/>
      <c r="E37" s="190"/>
      <c r="F37" s="202">
        <f>SUM(F20+F29+F35)</f>
        <v>-30087.210000000079</v>
      </c>
      <c r="G37" s="199">
        <v>0</v>
      </c>
      <c r="H37" s="199">
        <f>SUM(H35)+H36</f>
        <v>0</v>
      </c>
      <c r="I37" s="199">
        <f>SUM(I35)+I36</f>
        <v>0</v>
      </c>
      <c r="J37" s="199">
        <f>SUM(J35)+J36</f>
        <v>0</v>
      </c>
    </row>
    <row r="38" spans="1:17">
      <c r="A38" s="179" t="s">
        <v>24</v>
      </c>
      <c r="B38" s="180"/>
      <c r="C38" s="180"/>
      <c r="D38" s="180"/>
      <c r="E38" s="181"/>
      <c r="F38" s="203"/>
      <c r="G38" s="200"/>
      <c r="H38" s="200"/>
      <c r="I38" s="200"/>
      <c r="J38" s="200"/>
    </row>
    <row r="39" spans="1:17" ht="15" customHeight="1">
      <c r="A39" s="183" t="s">
        <v>25</v>
      </c>
      <c r="B39" s="184"/>
      <c r="C39" s="184"/>
      <c r="D39" s="184"/>
      <c r="E39" s="185"/>
      <c r="F39" s="204"/>
      <c r="G39" s="201"/>
      <c r="H39" s="201"/>
      <c r="I39" s="201"/>
      <c r="J39" s="201"/>
    </row>
    <row r="40" spans="1:17" ht="15.5">
      <c r="A40" s="22"/>
      <c r="B40" s="23"/>
      <c r="C40" s="23"/>
      <c r="D40" s="23"/>
      <c r="E40" s="23"/>
      <c r="F40" s="24"/>
      <c r="G40" s="24"/>
      <c r="H40" s="24"/>
      <c r="I40" s="24"/>
      <c r="J40" s="24"/>
    </row>
    <row r="41" spans="1:17" ht="8.25" customHeight="1"/>
    <row r="42" spans="1:17" ht="29.25" customHeight="1">
      <c r="A42" s="165" t="s">
        <v>28</v>
      </c>
      <c r="B42" s="167"/>
      <c r="C42" s="167"/>
      <c r="D42" s="167"/>
      <c r="E42" s="167"/>
      <c r="F42" s="167"/>
      <c r="G42" s="167"/>
      <c r="H42" s="167"/>
      <c r="I42" s="167"/>
      <c r="J42" s="167"/>
    </row>
    <row r="43" spans="1:17" ht="15.5">
      <c r="A43" s="3"/>
      <c r="B43" s="6"/>
      <c r="C43" s="6"/>
      <c r="D43" s="6"/>
      <c r="E43" s="6"/>
      <c r="F43" s="6"/>
      <c r="G43" s="6"/>
      <c r="H43" s="6"/>
      <c r="I43" s="6"/>
      <c r="J43" s="6"/>
    </row>
    <row r="44" spans="1:17">
      <c r="A44" s="177" t="s">
        <v>27</v>
      </c>
      <c r="B44" s="177"/>
      <c r="C44" s="177"/>
      <c r="D44" s="177"/>
      <c r="E44" s="178"/>
      <c r="F44" s="8" t="s">
        <v>236</v>
      </c>
      <c r="G44" s="9" t="s">
        <v>5</v>
      </c>
      <c r="H44" s="8" t="s">
        <v>237</v>
      </c>
      <c r="I44" s="8" t="s">
        <v>6</v>
      </c>
      <c r="J44" s="8" t="s">
        <v>238</v>
      </c>
    </row>
    <row r="45" spans="1:17">
      <c r="A45" s="10"/>
      <c r="B45" s="11"/>
      <c r="C45" s="11"/>
      <c r="D45" s="12"/>
      <c r="E45" s="33"/>
      <c r="F45" s="30" t="s">
        <v>7</v>
      </c>
      <c r="G45" s="14" t="s">
        <v>7</v>
      </c>
      <c r="H45" s="14" t="s">
        <v>7</v>
      </c>
      <c r="I45" s="14" t="s">
        <v>7</v>
      </c>
      <c r="J45" s="14" t="s">
        <v>7</v>
      </c>
    </row>
    <row r="46" spans="1:17">
      <c r="A46" s="195" t="s">
        <v>21</v>
      </c>
      <c r="B46" s="196"/>
      <c r="C46" s="196"/>
      <c r="D46" s="196"/>
      <c r="E46" s="197"/>
      <c r="F46" s="31">
        <v>-10016</v>
      </c>
      <c r="G46" s="27">
        <v>0</v>
      </c>
      <c r="H46" s="27">
        <v>0</v>
      </c>
      <c r="I46" s="27">
        <v>0</v>
      </c>
      <c r="J46" s="28">
        <v>0</v>
      </c>
    </row>
    <row r="47" spans="1:17">
      <c r="A47" s="198" t="s">
        <v>29</v>
      </c>
      <c r="B47" s="198"/>
      <c r="C47" s="198"/>
      <c r="D47" s="198"/>
      <c r="E47" s="198"/>
      <c r="F47" s="199">
        <v>0</v>
      </c>
      <c r="G47" s="208">
        <v>0</v>
      </c>
      <c r="H47" s="208">
        <f t="shared" ref="H47:J47" si="4">SUM(H31)</f>
        <v>0</v>
      </c>
      <c r="I47" s="208">
        <f t="shared" si="4"/>
        <v>0</v>
      </c>
      <c r="J47" s="208">
        <f t="shared" si="4"/>
        <v>0</v>
      </c>
    </row>
    <row r="48" spans="1:17">
      <c r="A48" s="184" t="s">
        <v>30</v>
      </c>
      <c r="B48" s="184"/>
      <c r="C48" s="184"/>
      <c r="D48" s="184"/>
      <c r="E48" s="185"/>
      <c r="F48" s="201"/>
      <c r="G48" s="209"/>
      <c r="H48" s="209"/>
      <c r="I48" s="209"/>
      <c r="J48" s="209"/>
    </row>
    <row r="49" spans="1:10">
      <c r="A49" s="205" t="s">
        <v>31</v>
      </c>
      <c r="B49" s="206"/>
      <c r="C49" s="206"/>
      <c r="D49" s="206"/>
      <c r="E49" s="207"/>
      <c r="F49" s="37">
        <v>-20071</v>
      </c>
      <c r="G49" s="38">
        <v>0</v>
      </c>
      <c r="H49" s="38">
        <v>0</v>
      </c>
      <c r="I49" s="38">
        <v>0</v>
      </c>
      <c r="J49" s="38">
        <v>0</v>
      </c>
    </row>
    <row r="50" spans="1:10">
      <c r="A50" s="183" t="s">
        <v>22</v>
      </c>
      <c r="B50" s="184"/>
      <c r="C50" s="184"/>
      <c r="D50" s="184"/>
      <c r="E50" s="185"/>
      <c r="F50" s="35">
        <f>SUM(F46+F49)</f>
        <v>-30087</v>
      </c>
      <c r="G50" s="36">
        <v>0</v>
      </c>
      <c r="H50" s="36">
        <v>0</v>
      </c>
      <c r="I50" s="36">
        <v>0</v>
      </c>
      <c r="J50" s="36">
        <v>0</v>
      </c>
    </row>
  </sheetData>
  <mergeCells count="44">
    <mergeCell ref="A49:E49"/>
    <mergeCell ref="A50:E50"/>
    <mergeCell ref="J47:J48"/>
    <mergeCell ref="I47:I48"/>
    <mergeCell ref="H47:H48"/>
    <mergeCell ref="G47:G48"/>
    <mergeCell ref="F47:F48"/>
    <mergeCell ref="A46:E46"/>
    <mergeCell ref="A47:E47"/>
    <mergeCell ref="A48:E48"/>
    <mergeCell ref="I37:I39"/>
    <mergeCell ref="J37:J39"/>
    <mergeCell ref="F37:F39"/>
    <mergeCell ref="G37:G39"/>
    <mergeCell ref="H37:H39"/>
    <mergeCell ref="A22:J22"/>
    <mergeCell ref="A26:E26"/>
    <mergeCell ref="A27:E27"/>
    <mergeCell ref="A28:E28"/>
    <mergeCell ref="A31:J31"/>
    <mergeCell ref="A24:E24"/>
    <mergeCell ref="A33:E33"/>
    <mergeCell ref="A44:E44"/>
    <mergeCell ref="A38:E38"/>
    <mergeCell ref="A36:E36"/>
    <mergeCell ref="A39:E39"/>
    <mergeCell ref="A42:J42"/>
    <mergeCell ref="A29:E29"/>
    <mergeCell ref="A37:E37"/>
    <mergeCell ref="A35:E35"/>
    <mergeCell ref="A20:E20"/>
    <mergeCell ref="A1:D1"/>
    <mergeCell ref="A2:D2"/>
    <mergeCell ref="A3:D3"/>
    <mergeCell ref="A8:J8"/>
    <mergeCell ref="A10:J10"/>
    <mergeCell ref="F4:H4"/>
    <mergeCell ref="A6:J7"/>
    <mergeCell ref="A14:E14"/>
    <mergeCell ref="A15:E15"/>
    <mergeCell ref="A16:E16"/>
    <mergeCell ref="A18:E18"/>
    <mergeCell ref="A19:E19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1D96-DC2E-4312-91CB-11A7523D231D}">
  <dimension ref="A1:I32"/>
  <sheetViews>
    <sheetView workbookViewId="0">
      <selection activeCell="K22" sqref="K22"/>
    </sheetView>
  </sheetViews>
  <sheetFormatPr defaultRowHeight="14.5"/>
  <cols>
    <col min="1" max="1" width="7.453125" bestFit="1" customWidth="1"/>
    <col min="2" max="2" width="8.453125" bestFit="1" customWidth="1"/>
    <col min="3" max="3" width="8" bestFit="1" customWidth="1"/>
    <col min="4" max="4" width="63.1796875" customWidth="1"/>
    <col min="5" max="5" width="21" customWidth="1"/>
    <col min="6" max="6" width="21.1796875" customWidth="1"/>
    <col min="7" max="7" width="22.1796875" customWidth="1"/>
    <col min="8" max="8" width="21.81640625" customWidth="1"/>
    <col min="9" max="9" width="20.81640625" customWidth="1"/>
  </cols>
  <sheetData>
    <row r="1" spans="1:9">
      <c r="A1" s="164" t="s">
        <v>0</v>
      </c>
      <c r="B1" s="164"/>
      <c r="C1" s="164"/>
      <c r="D1" s="164"/>
    </row>
    <row r="2" spans="1:9">
      <c r="A2" s="164" t="s">
        <v>1</v>
      </c>
      <c r="B2" s="164"/>
      <c r="C2" s="164"/>
      <c r="D2" s="164"/>
    </row>
    <row r="3" spans="1:9">
      <c r="A3" s="164" t="s">
        <v>2</v>
      </c>
      <c r="B3" s="164"/>
      <c r="C3" s="164"/>
      <c r="D3" s="164"/>
    </row>
    <row r="4" spans="1:9" ht="42" customHeight="1">
      <c r="A4" s="165" t="s">
        <v>235</v>
      </c>
      <c r="B4" s="165"/>
      <c r="C4" s="165"/>
      <c r="D4" s="165"/>
      <c r="E4" s="165"/>
      <c r="F4" s="165"/>
      <c r="G4" s="165"/>
      <c r="H4" s="165"/>
      <c r="I4" s="165"/>
    </row>
    <row r="5" spans="1:9" ht="30.7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5.5">
      <c r="A6" s="165" t="s">
        <v>87</v>
      </c>
      <c r="B6" s="165"/>
      <c r="C6" s="165"/>
      <c r="D6" s="165"/>
      <c r="E6" s="165"/>
      <c r="F6" s="165"/>
      <c r="G6" s="165"/>
      <c r="H6" s="166"/>
      <c r="I6" s="166"/>
    </row>
    <row r="7" spans="1:9" ht="18">
      <c r="A7" s="4"/>
      <c r="B7" s="4"/>
      <c r="C7" s="4"/>
      <c r="D7" s="4"/>
      <c r="E7" s="4"/>
      <c r="F7" s="4"/>
      <c r="G7" s="4"/>
      <c r="H7" s="5" t="s">
        <v>32</v>
      </c>
      <c r="I7" s="5"/>
    </row>
    <row r="8" spans="1:9" ht="18" customHeight="1">
      <c r="A8" s="165" t="s">
        <v>33</v>
      </c>
      <c r="B8" s="167"/>
      <c r="C8" s="167"/>
      <c r="D8" s="167"/>
      <c r="E8" s="167"/>
      <c r="F8" s="167"/>
      <c r="G8" s="167"/>
      <c r="H8" s="167"/>
      <c r="I8" s="167"/>
    </row>
    <row r="9" spans="1:9" ht="18">
      <c r="A9" s="4"/>
      <c r="B9" s="4"/>
      <c r="C9" s="4"/>
      <c r="D9" s="4"/>
      <c r="E9" s="4"/>
      <c r="F9" s="4"/>
      <c r="G9" s="4"/>
      <c r="H9" s="5"/>
      <c r="I9" s="5"/>
    </row>
    <row r="10" spans="1:9" ht="15.5">
      <c r="A10" s="210" t="s">
        <v>88</v>
      </c>
      <c r="B10" s="211"/>
      <c r="C10" s="211"/>
      <c r="D10" s="211"/>
      <c r="E10" s="211"/>
      <c r="F10" s="211"/>
      <c r="G10" s="211"/>
      <c r="H10" s="211"/>
      <c r="I10" s="211"/>
    </row>
    <row r="11" spans="1:9" ht="15.5">
      <c r="A11" s="3"/>
      <c r="B11" s="39"/>
      <c r="C11" s="39"/>
      <c r="D11" s="39"/>
      <c r="E11" s="39"/>
      <c r="F11" s="39"/>
      <c r="G11" s="39"/>
      <c r="H11" s="39"/>
      <c r="I11" s="39"/>
    </row>
    <row r="12" spans="1:9" ht="18">
      <c r="A12" s="4"/>
      <c r="B12" s="4"/>
      <c r="C12" s="4"/>
      <c r="D12" s="34" t="s">
        <v>89</v>
      </c>
      <c r="E12" s="8" t="s">
        <v>236</v>
      </c>
      <c r="F12" s="9" t="s">
        <v>5</v>
      </c>
      <c r="G12" s="8" t="s">
        <v>237</v>
      </c>
      <c r="H12" s="8" t="s">
        <v>6</v>
      </c>
      <c r="I12" s="8" t="s">
        <v>238</v>
      </c>
    </row>
    <row r="13" spans="1:9">
      <c r="A13" s="40" t="s">
        <v>34</v>
      </c>
      <c r="B13" s="41" t="s">
        <v>35</v>
      </c>
      <c r="C13" s="41" t="s">
        <v>36</v>
      </c>
      <c r="D13" s="41" t="s">
        <v>37</v>
      </c>
      <c r="E13" s="41" t="s">
        <v>7</v>
      </c>
      <c r="F13" s="40" t="s">
        <v>7</v>
      </c>
      <c r="G13" s="40" t="s">
        <v>7</v>
      </c>
      <c r="H13" s="40" t="s">
        <v>7</v>
      </c>
      <c r="I13" s="40" t="s">
        <v>7</v>
      </c>
    </row>
    <row r="14" spans="1:9" ht="15.75" customHeight="1">
      <c r="A14" s="42">
        <v>6</v>
      </c>
      <c r="B14" s="42"/>
      <c r="C14" s="42"/>
      <c r="D14" s="42" t="s">
        <v>38</v>
      </c>
      <c r="E14" s="43">
        <f>SUM(E15+E16+E17+E18)</f>
        <v>918154.16</v>
      </c>
      <c r="F14" s="43">
        <f t="shared" ref="F14:I14" si="0">SUM(F15+F16+F17+F18)</f>
        <v>2453266</v>
      </c>
      <c r="G14" s="43">
        <f t="shared" si="0"/>
        <v>2856214</v>
      </c>
      <c r="H14" s="43">
        <f t="shared" si="0"/>
        <v>1170604</v>
      </c>
      <c r="I14" s="43">
        <f t="shared" si="0"/>
        <v>1170604</v>
      </c>
    </row>
    <row r="15" spans="1:9" ht="15.75" customHeight="1">
      <c r="A15" s="44"/>
      <c r="B15" s="44">
        <v>63</v>
      </c>
      <c r="C15" s="44"/>
      <c r="D15" s="44" t="s">
        <v>39</v>
      </c>
      <c r="E15" s="45">
        <v>94584.71</v>
      </c>
      <c r="F15" s="45">
        <v>855996</v>
      </c>
      <c r="G15" s="45">
        <v>871146</v>
      </c>
      <c r="H15" s="45">
        <v>101146</v>
      </c>
      <c r="I15" s="45">
        <v>101146</v>
      </c>
    </row>
    <row r="16" spans="1:9" ht="26">
      <c r="A16" s="56"/>
      <c r="B16" s="57">
        <v>65</v>
      </c>
      <c r="C16" s="44"/>
      <c r="D16" s="44" t="s">
        <v>55</v>
      </c>
      <c r="E16" s="58">
        <v>7828</v>
      </c>
      <c r="F16" s="58">
        <v>28840</v>
      </c>
      <c r="G16" s="58">
        <v>28840</v>
      </c>
      <c r="H16" s="58">
        <v>28840</v>
      </c>
      <c r="I16" s="58">
        <v>28840</v>
      </c>
    </row>
    <row r="17" spans="1:9" ht="26">
      <c r="A17" s="56"/>
      <c r="B17" s="57">
        <v>66</v>
      </c>
      <c r="C17" s="59"/>
      <c r="D17" s="44" t="s">
        <v>61</v>
      </c>
      <c r="E17" s="58">
        <v>34859.17</v>
      </c>
      <c r="F17" s="45">
        <v>76880</v>
      </c>
      <c r="G17" s="45">
        <v>69678</v>
      </c>
      <c r="H17" s="45">
        <v>69678</v>
      </c>
      <c r="I17" s="45">
        <v>69678</v>
      </c>
    </row>
    <row r="18" spans="1:9" ht="26">
      <c r="A18" s="60"/>
      <c r="B18" s="57">
        <v>67</v>
      </c>
      <c r="C18" s="61"/>
      <c r="D18" s="44" t="s">
        <v>68</v>
      </c>
      <c r="E18" s="58">
        <v>780882.28</v>
      </c>
      <c r="F18" s="45">
        <v>1491550</v>
      </c>
      <c r="G18" s="45">
        <v>1886550</v>
      </c>
      <c r="H18" s="45">
        <v>970940</v>
      </c>
      <c r="I18" s="45">
        <v>970940</v>
      </c>
    </row>
    <row r="20" spans="1:9" ht="15.5">
      <c r="A20" s="165"/>
      <c r="B20" s="211"/>
      <c r="C20" s="211"/>
      <c r="D20" s="211"/>
      <c r="E20" s="211"/>
      <c r="F20" s="211"/>
      <c r="G20" s="211"/>
      <c r="H20" s="211"/>
      <c r="I20" s="211"/>
    </row>
    <row r="21" spans="1:9" ht="15.5">
      <c r="A21" s="3"/>
      <c r="B21" s="39"/>
      <c r="C21" s="39"/>
      <c r="D21" s="39"/>
      <c r="E21" s="39"/>
      <c r="F21" s="39"/>
      <c r="G21" s="39"/>
      <c r="H21" s="39"/>
      <c r="I21" s="39"/>
    </row>
    <row r="22" spans="1:9" ht="18">
      <c r="A22" s="4"/>
      <c r="B22" s="4"/>
      <c r="C22" s="4"/>
      <c r="D22" s="34" t="s">
        <v>90</v>
      </c>
      <c r="E22" s="8" t="s">
        <v>236</v>
      </c>
      <c r="F22" s="9" t="s">
        <v>5</v>
      </c>
      <c r="G22" s="8" t="s">
        <v>237</v>
      </c>
      <c r="H22" s="8" t="s">
        <v>6</v>
      </c>
      <c r="I22" s="8" t="s">
        <v>238</v>
      </c>
    </row>
    <row r="23" spans="1:9">
      <c r="A23" s="40" t="s">
        <v>34</v>
      </c>
      <c r="B23" s="41" t="s">
        <v>35</v>
      </c>
      <c r="C23" s="41" t="s">
        <v>36</v>
      </c>
      <c r="D23" s="41" t="s">
        <v>71</v>
      </c>
      <c r="E23" s="41" t="s">
        <v>7</v>
      </c>
      <c r="F23" s="40" t="s">
        <v>7</v>
      </c>
      <c r="G23" s="40" t="s">
        <v>7</v>
      </c>
      <c r="H23" s="40" t="s">
        <v>7</v>
      </c>
      <c r="I23" s="40" t="s">
        <v>7</v>
      </c>
    </row>
    <row r="24" spans="1:9" ht="15.75" customHeight="1">
      <c r="A24" s="44">
        <v>3</v>
      </c>
      <c r="B24" s="44"/>
      <c r="C24" s="44"/>
      <c r="D24" s="44" t="s">
        <v>72</v>
      </c>
      <c r="E24" s="45">
        <f>SUM(E25+E26+E27)</f>
        <v>581916.17999999993</v>
      </c>
      <c r="F24" s="45">
        <f>SUM(F25+F26+F27)</f>
        <v>712956</v>
      </c>
      <c r="G24" s="45">
        <f>SUM(G25+G26+G27)</f>
        <v>653904</v>
      </c>
      <c r="H24" s="45">
        <f>SUM(H25+H26+H27)</f>
        <v>653904</v>
      </c>
      <c r="I24" s="45">
        <f>SUM(I25+I26+I27)</f>
        <v>653904</v>
      </c>
    </row>
    <row r="25" spans="1:9" ht="15.75" customHeight="1">
      <c r="A25" s="63"/>
      <c r="B25" s="63">
        <v>31</v>
      </c>
      <c r="C25" s="63"/>
      <c r="D25" s="63" t="s">
        <v>73</v>
      </c>
      <c r="E25" s="64">
        <v>299750.09999999998</v>
      </c>
      <c r="F25" s="64">
        <v>363280</v>
      </c>
      <c r="G25" s="64">
        <v>369150</v>
      </c>
      <c r="H25" s="64">
        <v>369150</v>
      </c>
      <c r="I25" s="64">
        <v>369150</v>
      </c>
    </row>
    <row r="26" spans="1:9">
      <c r="A26" s="62"/>
      <c r="B26" s="62">
        <v>32</v>
      </c>
      <c r="C26" s="66"/>
      <c r="D26" s="62" t="s">
        <v>74</v>
      </c>
      <c r="E26" s="64">
        <v>282124.84999999998</v>
      </c>
      <c r="F26" s="64">
        <v>349676</v>
      </c>
      <c r="G26" s="64">
        <v>284454</v>
      </c>
      <c r="H26" s="64">
        <v>284454</v>
      </c>
      <c r="I26" s="64">
        <v>284454</v>
      </c>
    </row>
    <row r="27" spans="1:9">
      <c r="A27" s="62"/>
      <c r="B27" s="62">
        <v>34</v>
      </c>
      <c r="C27" s="66"/>
      <c r="D27" s="62" t="s">
        <v>78</v>
      </c>
      <c r="E27" s="64">
        <v>41.23</v>
      </c>
      <c r="F27" s="64">
        <v>0</v>
      </c>
      <c r="G27" s="64">
        <v>300</v>
      </c>
      <c r="H27" s="64">
        <v>300</v>
      </c>
      <c r="I27" s="64">
        <v>300</v>
      </c>
    </row>
    <row r="28" spans="1:9">
      <c r="A28" s="68">
        <v>4</v>
      </c>
      <c r="B28" s="68"/>
      <c r="C28" s="69"/>
      <c r="D28" s="70" t="s">
        <v>79</v>
      </c>
      <c r="E28" s="58">
        <f>SUM(E29+E30)</f>
        <v>356309.19</v>
      </c>
      <c r="F28" s="58">
        <f>SUM(F29+F30)</f>
        <v>1740310</v>
      </c>
      <c r="G28" s="58">
        <f>SUM(G29+G30)</f>
        <v>2202310</v>
      </c>
      <c r="H28" s="58">
        <f>SUM(H29+H30)</f>
        <v>516700</v>
      </c>
      <c r="I28" s="58">
        <f>SUM(I29+I30)</f>
        <v>516700</v>
      </c>
    </row>
    <row r="29" spans="1:9">
      <c r="A29" s="63"/>
      <c r="B29" s="63">
        <v>42</v>
      </c>
      <c r="C29" s="63"/>
      <c r="D29" s="71" t="s">
        <v>80</v>
      </c>
      <c r="E29" s="64">
        <v>41574.230000000003</v>
      </c>
      <c r="F29" s="64">
        <v>24700</v>
      </c>
      <c r="G29" s="64">
        <v>16700</v>
      </c>
      <c r="H29" s="64">
        <v>16700</v>
      </c>
      <c r="I29" s="64">
        <v>16700</v>
      </c>
    </row>
    <row r="30" spans="1:9">
      <c r="A30" s="63"/>
      <c r="B30" s="63">
        <v>45</v>
      </c>
      <c r="C30" s="63"/>
      <c r="D30" s="71" t="s">
        <v>83</v>
      </c>
      <c r="E30" s="64">
        <v>314734.96000000002</v>
      </c>
      <c r="F30" s="64">
        <v>1715610</v>
      </c>
      <c r="G30" s="64">
        <v>2185610</v>
      </c>
      <c r="H30" s="64">
        <v>500000</v>
      </c>
      <c r="I30" s="64">
        <v>500000</v>
      </c>
    </row>
    <row r="31" spans="1:9">
      <c r="A31" s="74" t="s">
        <v>84</v>
      </c>
      <c r="B31" s="74"/>
      <c r="C31" s="74"/>
      <c r="D31" s="75" t="s">
        <v>85</v>
      </c>
      <c r="E31" s="76">
        <f>SUM(E28+E24)</f>
        <v>938225.36999999988</v>
      </c>
      <c r="F31" s="76">
        <f>SUM(F28+F24)</f>
        <v>2453266</v>
      </c>
      <c r="G31" s="76">
        <f>SUM(G28+G24)</f>
        <v>2856214</v>
      </c>
      <c r="H31" s="76">
        <f>SUM(H28+H24)</f>
        <v>1170604</v>
      </c>
      <c r="I31" s="76">
        <f>SUM(I28+I24)</f>
        <v>1170604</v>
      </c>
    </row>
    <row r="32" spans="1:9">
      <c r="G32" s="77"/>
    </row>
  </sheetData>
  <mergeCells count="8">
    <mergeCell ref="A10:I10"/>
    <mergeCell ref="A20:I20"/>
    <mergeCell ref="A1:D1"/>
    <mergeCell ref="A2:D2"/>
    <mergeCell ref="A3:D3"/>
    <mergeCell ref="A4:I4"/>
    <mergeCell ref="A6:I6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28C2-FC49-472E-AC9E-AE7374BCA7FA}">
  <dimension ref="A1:J78"/>
  <sheetViews>
    <sheetView topLeftCell="A26" workbookViewId="0">
      <selection activeCell="N74" sqref="N74"/>
    </sheetView>
  </sheetViews>
  <sheetFormatPr defaultRowHeight="14.5"/>
  <cols>
    <col min="1" max="1" width="7.453125" bestFit="1" customWidth="1"/>
    <col min="2" max="2" width="8.453125" bestFit="1" customWidth="1"/>
    <col min="3" max="3" width="8.453125" customWidth="1"/>
    <col min="4" max="4" width="8" bestFit="1" customWidth="1"/>
    <col min="5" max="5" width="63.1796875" customWidth="1"/>
    <col min="6" max="6" width="21" customWidth="1"/>
    <col min="7" max="7" width="21.1796875" customWidth="1"/>
    <col min="8" max="8" width="22.1796875" customWidth="1"/>
    <col min="9" max="9" width="21.81640625" customWidth="1"/>
    <col min="10" max="10" width="20.81640625" customWidth="1"/>
  </cols>
  <sheetData>
    <row r="1" spans="1:10">
      <c r="A1" s="164" t="s">
        <v>0</v>
      </c>
      <c r="B1" s="164"/>
      <c r="C1" s="164"/>
      <c r="D1" s="164"/>
      <c r="E1" s="164"/>
    </row>
    <row r="2" spans="1:10">
      <c r="A2" s="164" t="s">
        <v>1</v>
      </c>
      <c r="B2" s="164"/>
      <c r="C2" s="164"/>
      <c r="D2" s="164"/>
      <c r="E2" s="164"/>
    </row>
    <row r="3" spans="1:10">
      <c r="A3" s="164" t="s">
        <v>2</v>
      </c>
      <c r="B3" s="164"/>
      <c r="C3" s="164"/>
      <c r="D3" s="164"/>
      <c r="E3" s="164"/>
    </row>
    <row r="4" spans="1:10" ht="42" customHeight="1">
      <c r="A4" s="165" t="s">
        <v>235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0" ht="30.7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5">
      <c r="A6" s="165" t="s">
        <v>3</v>
      </c>
      <c r="B6" s="165"/>
      <c r="C6" s="165"/>
      <c r="D6" s="165"/>
      <c r="E6" s="165"/>
      <c r="F6" s="165"/>
      <c r="G6" s="165"/>
      <c r="H6" s="165"/>
      <c r="I6" s="166"/>
      <c r="J6" s="166"/>
    </row>
    <row r="7" spans="1:10" ht="18">
      <c r="A7" s="4"/>
      <c r="B7" s="4"/>
      <c r="C7" s="4"/>
      <c r="D7" s="4"/>
      <c r="E7" s="4"/>
      <c r="F7" s="4"/>
      <c r="G7" s="4"/>
      <c r="H7" s="4"/>
      <c r="I7" s="5" t="s">
        <v>32</v>
      </c>
      <c r="J7" s="5"/>
    </row>
    <row r="8" spans="1:10" ht="18" customHeight="1">
      <c r="A8" s="165" t="s">
        <v>91</v>
      </c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8">
      <c r="A9" s="4"/>
      <c r="B9" s="4"/>
      <c r="C9" s="4"/>
      <c r="D9" s="4"/>
      <c r="E9" s="4"/>
      <c r="F9" s="4"/>
      <c r="G9" s="4"/>
      <c r="H9" s="4"/>
      <c r="I9" s="5"/>
      <c r="J9" s="5"/>
    </row>
    <row r="10" spans="1:10" ht="15.5">
      <c r="A10" s="165"/>
      <c r="B10" s="211"/>
      <c r="C10" s="211"/>
      <c r="D10" s="211"/>
      <c r="E10" s="211"/>
      <c r="F10" s="211"/>
      <c r="G10" s="211"/>
      <c r="H10" s="211"/>
      <c r="I10" s="211"/>
      <c r="J10" s="211"/>
    </row>
    <row r="11" spans="1:10" ht="15.5">
      <c r="A11" s="3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8">
      <c r="A12" s="4"/>
      <c r="B12" s="4"/>
      <c r="C12" s="4"/>
      <c r="D12" s="4"/>
      <c r="E12" s="34" t="s">
        <v>89</v>
      </c>
      <c r="F12" s="8" t="s">
        <v>236</v>
      </c>
      <c r="G12" s="9" t="s">
        <v>5</v>
      </c>
      <c r="H12" s="8" t="s">
        <v>237</v>
      </c>
      <c r="I12" s="8" t="s">
        <v>6</v>
      </c>
      <c r="J12" s="8" t="s">
        <v>238</v>
      </c>
    </row>
    <row r="13" spans="1:10">
      <c r="A13" s="40" t="s">
        <v>34</v>
      </c>
      <c r="B13" s="41" t="s">
        <v>35</v>
      </c>
      <c r="C13" s="41" t="s">
        <v>92</v>
      </c>
      <c r="D13" s="41" t="s">
        <v>36</v>
      </c>
      <c r="E13" s="41" t="s">
        <v>37</v>
      </c>
      <c r="F13" s="41" t="s">
        <v>7</v>
      </c>
      <c r="G13" s="40" t="s">
        <v>7</v>
      </c>
      <c r="H13" s="40" t="s">
        <v>7</v>
      </c>
      <c r="I13" s="40" t="s">
        <v>7</v>
      </c>
      <c r="J13" s="40" t="s">
        <v>7</v>
      </c>
    </row>
    <row r="14" spans="1:10" ht="15.75" customHeight="1">
      <c r="A14" s="42">
        <v>6</v>
      </c>
      <c r="B14" s="42"/>
      <c r="C14" s="42"/>
      <c r="D14" s="42"/>
      <c r="E14" s="42" t="s">
        <v>38</v>
      </c>
      <c r="F14" s="43">
        <f>SUM(F15+F26+F31+F36)</f>
        <v>918154.16</v>
      </c>
      <c r="G14" s="43">
        <f>SUM(G15+G26+G31+G36)</f>
        <v>2453266</v>
      </c>
      <c r="H14" s="43">
        <f>SUM(H15+H26+H31+H36)</f>
        <v>2856214</v>
      </c>
      <c r="I14" s="43">
        <f>SUM(I15+I26+I31+I36)</f>
        <v>1170604</v>
      </c>
      <c r="J14" s="43">
        <f>SUM(J15+J26+J31+J36)</f>
        <v>1170604</v>
      </c>
    </row>
    <row r="15" spans="1:10" ht="15.75" customHeight="1">
      <c r="A15" s="44"/>
      <c r="B15" s="44">
        <v>63</v>
      </c>
      <c r="C15" s="44"/>
      <c r="D15" s="44"/>
      <c r="E15" s="44" t="s">
        <v>39</v>
      </c>
      <c r="F15" s="45">
        <f>SUM(F16+F18+F20+F22)+F24</f>
        <v>94584.709999999992</v>
      </c>
      <c r="G15" s="45">
        <f t="shared" ref="G15:J15" si="0">SUM(G16+G18+G20+G22)+G24</f>
        <v>855996</v>
      </c>
      <c r="H15" s="45">
        <f t="shared" si="0"/>
        <v>871146</v>
      </c>
      <c r="I15" s="45">
        <f t="shared" si="0"/>
        <v>101146</v>
      </c>
      <c r="J15" s="45">
        <f t="shared" si="0"/>
        <v>101146</v>
      </c>
    </row>
    <row r="16" spans="1:10" ht="15.75" customHeight="1">
      <c r="A16" s="46"/>
      <c r="B16" s="46"/>
      <c r="C16" s="46" t="s">
        <v>40</v>
      </c>
      <c r="D16" s="78" t="s">
        <v>93</v>
      </c>
      <c r="E16" s="46" t="s">
        <v>41</v>
      </c>
      <c r="F16" s="47">
        <f t="shared" ref="F16:J16" si="1">SUM(F17:F17)</f>
        <v>43444.34</v>
      </c>
      <c r="G16" s="48">
        <f t="shared" si="1"/>
        <v>58948</v>
      </c>
      <c r="H16" s="48">
        <f t="shared" si="1"/>
        <v>66998</v>
      </c>
      <c r="I16" s="48">
        <f t="shared" si="1"/>
        <v>66998</v>
      </c>
      <c r="J16" s="48">
        <f t="shared" si="1"/>
        <v>66998</v>
      </c>
    </row>
    <row r="17" spans="1:10">
      <c r="A17" s="46"/>
      <c r="B17" s="49">
        <v>63</v>
      </c>
      <c r="C17" s="49"/>
      <c r="D17" s="49"/>
      <c r="E17" s="49" t="s">
        <v>42</v>
      </c>
      <c r="F17" s="50">
        <v>43444.34</v>
      </c>
      <c r="G17" s="51">
        <v>58948</v>
      </c>
      <c r="H17" s="51">
        <v>66998</v>
      </c>
      <c r="I17" s="51">
        <v>66998</v>
      </c>
      <c r="J17" s="51">
        <v>66998</v>
      </c>
    </row>
    <row r="18" spans="1:10">
      <c r="A18" s="52"/>
      <c r="B18" s="52"/>
      <c r="C18" s="46" t="s">
        <v>43</v>
      </c>
      <c r="D18" s="46" t="s">
        <v>94</v>
      </c>
      <c r="E18" s="53" t="s">
        <v>44</v>
      </c>
      <c r="F18" s="47">
        <f t="shared" ref="F18:J18" si="2">SUM(F19)</f>
        <v>7448</v>
      </c>
      <c r="G18" s="48">
        <f t="shared" si="2"/>
        <v>13148</v>
      </c>
      <c r="H18" s="48">
        <f t="shared" si="2"/>
        <v>9148</v>
      </c>
      <c r="I18" s="48">
        <f t="shared" si="2"/>
        <v>9148</v>
      </c>
      <c r="J18" s="48">
        <f t="shared" si="2"/>
        <v>9148</v>
      </c>
    </row>
    <row r="19" spans="1:10">
      <c r="A19" s="52"/>
      <c r="B19" s="52">
        <v>63</v>
      </c>
      <c r="C19" s="54"/>
      <c r="D19" s="54"/>
      <c r="E19" s="49" t="s">
        <v>45</v>
      </c>
      <c r="F19" s="50">
        <v>7448</v>
      </c>
      <c r="G19" s="51">
        <v>13148</v>
      </c>
      <c r="H19" s="51">
        <v>9148</v>
      </c>
      <c r="I19" s="51">
        <v>9148</v>
      </c>
      <c r="J19" s="51">
        <v>9148</v>
      </c>
    </row>
    <row r="20" spans="1:10">
      <c r="A20" s="52"/>
      <c r="B20" s="52"/>
      <c r="C20" s="46" t="s">
        <v>46</v>
      </c>
      <c r="D20" s="46" t="s">
        <v>95</v>
      </c>
      <c r="E20" s="46" t="s">
        <v>47</v>
      </c>
      <c r="F20" s="47">
        <f t="shared" ref="F20:J20" si="3">SUM(F21)</f>
        <v>23692.37</v>
      </c>
      <c r="G20" s="48">
        <f t="shared" si="3"/>
        <v>23900</v>
      </c>
      <c r="H20" s="48">
        <f t="shared" si="3"/>
        <v>25000</v>
      </c>
      <c r="I20" s="48">
        <f t="shared" si="3"/>
        <v>25000</v>
      </c>
      <c r="J20" s="48">
        <f t="shared" si="3"/>
        <v>25000</v>
      </c>
    </row>
    <row r="21" spans="1:10">
      <c r="A21" s="52"/>
      <c r="B21" s="52">
        <v>63</v>
      </c>
      <c r="C21" s="46"/>
      <c r="D21" s="46"/>
      <c r="E21" s="49" t="s">
        <v>48</v>
      </c>
      <c r="F21" s="50">
        <v>23692.37</v>
      </c>
      <c r="G21" s="51">
        <v>23900</v>
      </c>
      <c r="H21" s="51">
        <v>25000</v>
      </c>
      <c r="I21" s="51">
        <v>25000</v>
      </c>
      <c r="J21" s="51">
        <v>25000</v>
      </c>
    </row>
    <row r="22" spans="1:10">
      <c r="A22" s="52"/>
      <c r="B22" s="52"/>
      <c r="C22" s="46" t="s">
        <v>49</v>
      </c>
      <c r="D22" s="46" t="s">
        <v>96</v>
      </c>
      <c r="E22" s="46" t="s">
        <v>50</v>
      </c>
      <c r="F22" s="47">
        <f t="shared" ref="F22:J22" si="4">SUM(F23:F23)</f>
        <v>20000</v>
      </c>
      <c r="G22" s="48">
        <f t="shared" si="4"/>
        <v>0</v>
      </c>
      <c r="H22" s="48">
        <f t="shared" si="4"/>
        <v>0</v>
      </c>
      <c r="I22" s="48">
        <f t="shared" si="4"/>
        <v>0</v>
      </c>
      <c r="J22" s="48">
        <f t="shared" si="4"/>
        <v>0</v>
      </c>
    </row>
    <row r="23" spans="1:10">
      <c r="A23" s="52"/>
      <c r="B23" s="52">
        <v>63</v>
      </c>
      <c r="C23" s="46"/>
      <c r="D23" s="46"/>
      <c r="E23" s="49" t="s">
        <v>51</v>
      </c>
      <c r="F23" s="50">
        <v>20000</v>
      </c>
      <c r="G23" s="51">
        <v>0</v>
      </c>
      <c r="H23" s="51">
        <v>0</v>
      </c>
      <c r="I23" s="51">
        <v>0</v>
      </c>
      <c r="J23" s="51">
        <v>0</v>
      </c>
    </row>
    <row r="24" spans="1:10">
      <c r="A24" s="52"/>
      <c r="B24" s="52"/>
      <c r="C24" s="46" t="s">
        <v>53</v>
      </c>
      <c r="D24" s="46" t="s">
        <v>97</v>
      </c>
      <c r="E24" s="46" t="s">
        <v>52</v>
      </c>
      <c r="F24" s="47">
        <f>SUM(F25)</f>
        <v>0</v>
      </c>
      <c r="G24" s="47">
        <f t="shared" ref="G24:J24" si="5">SUM(G25)</f>
        <v>760000</v>
      </c>
      <c r="H24" s="47">
        <f t="shared" si="5"/>
        <v>770000</v>
      </c>
      <c r="I24" s="47">
        <f t="shared" si="5"/>
        <v>0</v>
      </c>
      <c r="J24" s="47">
        <f t="shared" si="5"/>
        <v>0</v>
      </c>
    </row>
    <row r="25" spans="1:10">
      <c r="A25" s="52"/>
      <c r="B25" s="52">
        <v>63</v>
      </c>
      <c r="C25" s="46"/>
      <c r="D25" s="46"/>
      <c r="E25" s="49" t="s">
        <v>54</v>
      </c>
      <c r="F25" s="50">
        <v>0</v>
      </c>
      <c r="G25" s="55">
        <v>760000</v>
      </c>
      <c r="H25" s="55">
        <v>770000</v>
      </c>
      <c r="I25" s="55">
        <v>0</v>
      </c>
      <c r="J25" s="55">
        <v>0</v>
      </c>
    </row>
    <row r="26" spans="1:10" ht="26">
      <c r="A26" s="56"/>
      <c r="B26" s="57">
        <v>65</v>
      </c>
      <c r="C26" s="44"/>
      <c r="D26" s="44"/>
      <c r="E26" s="44" t="s">
        <v>55</v>
      </c>
      <c r="F26" s="58">
        <f>SUM(F27+F29)</f>
        <v>7828</v>
      </c>
      <c r="G26" s="58">
        <f t="shared" ref="G26:J26" si="6">SUM(G27+G29)</f>
        <v>28840</v>
      </c>
      <c r="H26" s="58">
        <f t="shared" si="6"/>
        <v>28840</v>
      </c>
      <c r="I26" s="58">
        <f t="shared" si="6"/>
        <v>28840</v>
      </c>
      <c r="J26" s="58">
        <f t="shared" si="6"/>
        <v>28840</v>
      </c>
    </row>
    <row r="27" spans="1:10">
      <c r="A27" s="52"/>
      <c r="B27" s="52"/>
      <c r="C27" s="46" t="s">
        <v>56</v>
      </c>
      <c r="D27" s="46" t="s">
        <v>76</v>
      </c>
      <c r="E27" s="46" t="s">
        <v>57</v>
      </c>
      <c r="F27" s="47">
        <f>SUM(F28)</f>
        <v>7828</v>
      </c>
      <c r="G27" s="47">
        <f t="shared" ref="G27:J27" si="7">SUM(G28)</f>
        <v>11560</v>
      </c>
      <c r="H27" s="47">
        <f t="shared" si="7"/>
        <v>11560</v>
      </c>
      <c r="I27" s="47">
        <f t="shared" si="7"/>
        <v>11560</v>
      </c>
      <c r="J27" s="47">
        <f t="shared" si="7"/>
        <v>11560</v>
      </c>
    </row>
    <row r="28" spans="1:10">
      <c r="A28" s="52"/>
      <c r="B28" s="52">
        <v>65</v>
      </c>
      <c r="C28" s="46"/>
      <c r="D28" s="46"/>
      <c r="E28" s="49" t="s">
        <v>58</v>
      </c>
      <c r="F28" s="50">
        <v>7828</v>
      </c>
      <c r="G28" s="55">
        <v>11560</v>
      </c>
      <c r="H28" s="55">
        <v>11560</v>
      </c>
      <c r="I28" s="55">
        <v>11560</v>
      </c>
      <c r="J28" s="55">
        <v>11560</v>
      </c>
    </row>
    <row r="29" spans="1:10">
      <c r="A29" s="52"/>
      <c r="B29" s="52"/>
      <c r="C29" s="46" t="s">
        <v>59</v>
      </c>
      <c r="D29" s="46" t="s">
        <v>98</v>
      </c>
      <c r="E29" s="46" t="s">
        <v>60</v>
      </c>
      <c r="F29" s="47">
        <f>SUM(F30)</f>
        <v>0</v>
      </c>
      <c r="G29" s="47">
        <f t="shared" ref="G29:J29" si="8">SUM(G30)</f>
        <v>17280</v>
      </c>
      <c r="H29" s="47">
        <f t="shared" si="8"/>
        <v>17280</v>
      </c>
      <c r="I29" s="47">
        <f t="shared" si="8"/>
        <v>17280</v>
      </c>
      <c r="J29" s="47">
        <f t="shared" si="8"/>
        <v>17280</v>
      </c>
    </row>
    <row r="30" spans="1:10">
      <c r="A30" s="52"/>
      <c r="B30" s="52">
        <v>65</v>
      </c>
      <c r="C30" s="46"/>
      <c r="D30" s="46"/>
      <c r="E30" s="49" t="s">
        <v>58</v>
      </c>
      <c r="F30" s="50">
        <v>0</v>
      </c>
      <c r="G30" s="51">
        <v>17280</v>
      </c>
      <c r="H30" s="51">
        <v>17280</v>
      </c>
      <c r="I30" s="51">
        <v>17280</v>
      </c>
      <c r="J30" s="51">
        <v>17280</v>
      </c>
    </row>
    <row r="31" spans="1:10" ht="26">
      <c r="A31" s="56"/>
      <c r="B31" s="57">
        <v>66</v>
      </c>
      <c r="C31" s="59"/>
      <c r="D31" s="59"/>
      <c r="E31" s="44" t="s">
        <v>61</v>
      </c>
      <c r="F31" s="58">
        <f t="shared" ref="F31:J31" si="9">SUM(F32+F34)</f>
        <v>34859.17</v>
      </c>
      <c r="G31" s="45">
        <f t="shared" si="9"/>
        <v>76880</v>
      </c>
      <c r="H31" s="45">
        <f t="shared" si="9"/>
        <v>69678</v>
      </c>
      <c r="I31" s="45">
        <f t="shared" si="9"/>
        <v>69678</v>
      </c>
      <c r="J31" s="45">
        <f t="shared" si="9"/>
        <v>69678</v>
      </c>
    </row>
    <row r="32" spans="1:10">
      <c r="A32" s="52"/>
      <c r="B32" s="52"/>
      <c r="C32" s="46" t="s">
        <v>62</v>
      </c>
      <c r="D32" s="46" t="s">
        <v>62</v>
      </c>
      <c r="E32" s="46" t="s">
        <v>63</v>
      </c>
      <c r="F32" s="47">
        <f t="shared" ref="F32:J34" si="10">SUM(F33)</f>
        <v>34759.17</v>
      </c>
      <c r="G32" s="48">
        <f t="shared" si="10"/>
        <v>75180</v>
      </c>
      <c r="H32" s="48">
        <f t="shared" si="10"/>
        <v>67978</v>
      </c>
      <c r="I32" s="48">
        <f t="shared" si="10"/>
        <v>67978</v>
      </c>
      <c r="J32" s="48">
        <f t="shared" si="10"/>
        <v>67978</v>
      </c>
    </row>
    <row r="33" spans="1:10">
      <c r="A33" s="52"/>
      <c r="B33" s="52">
        <v>66</v>
      </c>
      <c r="C33" s="54"/>
      <c r="D33" s="54"/>
      <c r="E33" s="49" t="s">
        <v>64</v>
      </c>
      <c r="F33" s="50">
        <v>34759.17</v>
      </c>
      <c r="G33" s="51">
        <v>75180</v>
      </c>
      <c r="H33" s="51">
        <v>67978</v>
      </c>
      <c r="I33" s="51">
        <v>67978</v>
      </c>
      <c r="J33" s="51">
        <v>67978</v>
      </c>
    </row>
    <row r="34" spans="1:10">
      <c r="A34" s="52"/>
      <c r="B34" s="52"/>
      <c r="C34" s="46" t="s">
        <v>65</v>
      </c>
      <c r="D34" s="46" t="s">
        <v>99</v>
      </c>
      <c r="E34" s="46" t="s">
        <v>66</v>
      </c>
      <c r="F34" s="47">
        <f t="shared" si="10"/>
        <v>100</v>
      </c>
      <c r="G34" s="48">
        <f t="shared" si="10"/>
        <v>1700</v>
      </c>
      <c r="H34" s="48">
        <f t="shared" si="10"/>
        <v>1700</v>
      </c>
      <c r="I34" s="48">
        <f t="shared" si="10"/>
        <v>1700</v>
      </c>
      <c r="J34" s="48">
        <f t="shared" si="10"/>
        <v>1700</v>
      </c>
    </row>
    <row r="35" spans="1:10">
      <c r="A35" s="52"/>
      <c r="B35" s="52">
        <v>66</v>
      </c>
      <c r="C35" s="54"/>
      <c r="D35" s="54"/>
      <c r="E35" s="49" t="s">
        <v>67</v>
      </c>
      <c r="F35" s="50">
        <v>100</v>
      </c>
      <c r="G35" s="51">
        <v>1700</v>
      </c>
      <c r="H35" s="51">
        <v>1700</v>
      </c>
      <c r="I35" s="51">
        <v>1700</v>
      </c>
      <c r="J35" s="51">
        <v>1700</v>
      </c>
    </row>
    <row r="36" spans="1:10" ht="26">
      <c r="A36" s="60"/>
      <c r="B36" s="57">
        <v>67</v>
      </c>
      <c r="C36" s="61"/>
      <c r="D36" s="61"/>
      <c r="E36" s="44" t="s">
        <v>68</v>
      </c>
      <c r="F36" s="58">
        <f>SUM(F37:F39)</f>
        <v>780882.28</v>
      </c>
      <c r="G36" s="58">
        <f t="shared" ref="G36:J36" si="11">SUM(G37:G39)</f>
        <v>1491550</v>
      </c>
      <c r="H36" s="58">
        <f t="shared" si="11"/>
        <v>1886550</v>
      </c>
      <c r="I36" s="58">
        <f t="shared" si="11"/>
        <v>970940</v>
      </c>
      <c r="J36" s="58">
        <f t="shared" si="11"/>
        <v>970940</v>
      </c>
    </row>
    <row r="37" spans="1:10">
      <c r="A37" s="53"/>
      <c r="B37" s="62"/>
      <c r="C37" s="46" t="s">
        <v>69</v>
      </c>
      <c r="D37" s="46" t="s">
        <v>100</v>
      </c>
      <c r="E37" s="46" t="s">
        <v>70</v>
      </c>
      <c r="F37" s="47">
        <v>780882.28</v>
      </c>
      <c r="G37" s="48">
        <v>470940</v>
      </c>
      <c r="H37" s="48">
        <v>465940</v>
      </c>
      <c r="I37" s="48">
        <v>465940</v>
      </c>
      <c r="J37" s="48">
        <v>465940</v>
      </c>
    </row>
    <row r="38" spans="1:10">
      <c r="A38" s="79"/>
      <c r="B38" s="80"/>
      <c r="C38" s="84" t="s">
        <v>81</v>
      </c>
      <c r="D38" s="81"/>
      <c r="E38" s="81" t="s">
        <v>82</v>
      </c>
      <c r="F38" s="82">
        <v>0</v>
      </c>
      <c r="G38" s="83">
        <v>968920</v>
      </c>
      <c r="H38" s="83">
        <v>1250000</v>
      </c>
      <c r="I38" s="83">
        <v>500000</v>
      </c>
      <c r="J38" s="83">
        <v>500000</v>
      </c>
    </row>
    <row r="39" spans="1:10">
      <c r="A39" s="53"/>
      <c r="B39" s="62"/>
      <c r="C39" s="46" t="s">
        <v>76</v>
      </c>
      <c r="D39" s="46"/>
      <c r="E39" s="46" t="s">
        <v>77</v>
      </c>
      <c r="F39" s="47">
        <v>0</v>
      </c>
      <c r="G39" s="48">
        <v>51690</v>
      </c>
      <c r="H39" s="48">
        <v>170610</v>
      </c>
      <c r="I39" s="48">
        <v>5000</v>
      </c>
      <c r="J39" s="48">
        <v>5000</v>
      </c>
    </row>
    <row r="41" spans="1:10" ht="15.5">
      <c r="A41" s="165"/>
      <c r="B41" s="211"/>
      <c r="C41" s="211"/>
      <c r="D41" s="211"/>
      <c r="E41" s="211"/>
      <c r="F41" s="211"/>
      <c r="G41" s="211"/>
      <c r="H41" s="211"/>
      <c r="I41" s="211"/>
      <c r="J41" s="211"/>
    </row>
    <row r="42" spans="1:10" ht="15.5">
      <c r="A42" s="3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18">
      <c r="A43" s="4"/>
      <c r="B43" s="4"/>
      <c r="C43" s="4"/>
      <c r="D43" s="4"/>
      <c r="E43" s="34" t="s">
        <v>90</v>
      </c>
      <c r="F43" s="8" t="s">
        <v>236</v>
      </c>
      <c r="G43" s="9" t="s">
        <v>5</v>
      </c>
      <c r="H43" s="8" t="s">
        <v>237</v>
      </c>
      <c r="I43" s="8" t="s">
        <v>6</v>
      </c>
      <c r="J43" s="8" t="s">
        <v>238</v>
      </c>
    </row>
    <row r="44" spans="1:10">
      <c r="A44" s="40" t="s">
        <v>34</v>
      </c>
      <c r="B44" s="41" t="s">
        <v>35</v>
      </c>
      <c r="C44" s="41" t="s">
        <v>92</v>
      </c>
      <c r="D44" s="41" t="s">
        <v>36</v>
      </c>
      <c r="E44" s="41" t="s">
        <v>71</v>
      </c>
      <c r="F44" s="41" t="s">
        <v>7</v>
      </c>
      <c r="G44" s="40" t="s">
        <v>7</v>
      </c>
      <c r="H44" s="40" t="s">
        <v>7</v>
      </c>
      <c r="I44" s="40" t="s">
        <v>7</v>
      </c>
      <c r="J44" s="40" t="s">
        <v>7</v>
      </c>
    </row>
    <row r="45" spans="1:10" ht="15.75" customHeight="1">
      <c r="A45" s="44">
        <v>3</v>
      </c>
      <c r="B45" s="44"/>
      <c r="C45" s="44"/>
      <c r="D45" s="44"/>
      <c r="E45" s="44" t="s">
        <v>72</v>
      </c>
      <c r="F45" s="45">
        <f>SUM(F46+F51+F61)</f>
        <v>581916.17999999993</v>
      </c>
      <c r="G45" s="45">
        <f>SUM(G46+G51+G61)</f>
        <v>712956</v>
      </c>
      <c r="H45" s="45">
        <f>SUM(H46+H51+H61)</f>
        <v>653904</v>
      </c>
      <c r="I45" s="45">
        <f>SUM(I46+I51+I61)</f>
        <v>653904</v>
      </c>
      <c r="J45" s="45">
        <f>SUM(J46+J51+J61)</f>
        <v>653904</v>
      </c>
    </row>
    <row r="46" spans="1:10" ht="15.75" customHeight="1">
      <c r="A46" s="63"/>
      <c r="B46" s="63">
        <v>31</v>
      </c>
      <c r="C46" s="63"/>
      <c r="D46" s="63"/>
      <c r="E46" s="63" t="s">
        <v>73</v>
      </c>
      <c r="F46" s="64">
        <f>SUM(F47:F50)</f>
        <v>299750.09999999998</v>
      </c>
      <c r="G46" s="64">
        <f>SUM(G47:G50)</f>
        <v>363280</v>
      </c>
      <c r="H46" s="64">
        <f t="shared" ref="H46:J46" si="12">SUM(H47:H50)</f>
        <v>369150</v>
      </c>
      <c r="I46" s="64">
        <f t="shared" si="12"/>
        <v>369150</v>
      </c>
      <c r="J46" s="64">
        <f t="shared" si="12"/>
        <v>369150</v>
      </c>
    </row>
    <row r="47" spans="1:10">
      <c r="A47" s="53"/>
      <c r="B47" s="62"/>
      <c r="C47" s="46" t="s">
        <v>69</v>
      </c>
      <c r="D47" s="46" t="s">
        <v>100</v>
      </c>
      <c r="E47" s="46" t="s">
        <v>70</v>
      </c>
      <c r="F47" s="50">
        <v>240981.48</v>
      </c>
      <c r="G47" s="65">
        <v>301000</v>
      </c>
      <c r="H47" s="65">
        <v>303800</v>
      </c>
      <c r="I47" s="65">
        <v>303800</v>
      </c>
      <c r="J47" s="65">
        <v>303800</v>
      </c>
    </row>
    <row r="48" spans="1:10">
      <c r="A48" s="46"/>
      <c r="B48" s="46"/>
      <c r="C48" s="46" t="s">
        <v>40</v>
      </c>
      <c r="D48" s="46" t="s">
        <v>93</v>
      </c>
      <c r="E48" s="46" t="s">
        <v>41</v>
      </c>
      <c r="F48" s="50">
        <v>17705.28</v>
      </c>
      <c r="G48" s="65">
        <v>18800</v>
      </c>
      <c r="H48" s="65">
        <v>19350</v>
      </c>
      <c r="I48" s="65">
        <v>19350</v>
      </c>
      <c r="J48" s="65">
        <v>19350</v>
      </c>
    </row>
    <row r="49" spans="1:10">
      <c r="A49" s="52"/>
      <c r="B49" s="52"/>
      <c r="C49" s="46" t="s">
        <v>46</v>
      </c>
      <c r="D49" s="46" t="s">
        <v>95</v>
      </c>
      <c r="E49" s="46" t="s">
        <v>47</v>
      </c>
      <c r="F49" s="50">
        <v>17593.36</v>
      </c>
      <c r="G49" s="50">
        <v>17900</v>
      </c>
      <c r="H49" s="50">
        <v>19000</v>
      </c>
      <c r="I49" s="50">
        <v>19000</v>
      </c>
      <c r="J49" s="50">
        <v>19000</v>
      </c>
    </row>
    <row r="50" spans="1:10">
      <c r="A50" s="52"/>
      <c r="B50" s="52"/>
      <c r="C50" s="46" t="s">
        <v>62</v>
      </c>
      <c r="D50" s="46" t="s">
        <v>62</v>
      </c>
      <c r="E50" s="46" t="s">
        <v>63</v>
      </c>
      <c r="F50" s="50">
        <v>23469.98</v>
      </c>
      <c r="G50" s="50">
        <v>25580</v>
      </c>
      <c r="H50" s="50">
        <v>27000</v>
      </c>
      <c r="I50" s="50">
        <v>27000</v>
      </c>
      <c r="J50" s="50">
        <v>27000</v>
      </c>
    </row>
    <row r="51" spans="1:10">
      <c r="A51" s="62"/>
      <c r="B51" s="62">
        <v>32</v>
      </c>
      <c r="C51" s="66"/>
      <c r="D51" s="66"/>
      <c r="E51" s="62" t="s">
        <v>74</v>
      </c>
      <c r="F51" s="64">
        <f>SUM(F52:F60)</f>
        <v>282124.85000000003</v>
      </c>
      <c r="G51" s="64">
        <f>SUM(G52:G60)</f>
        <v>349676</v>
      </c>
      <c r="H51" s="64">
        <f>SUM(H52:H60)</f>
        <v>284454</v>
      </c>
      <c r="I51" s="64">
        <f>SUM(I52:I60)</f>
        <v>284454</v>
      </c>
      <c r="J51" s="64">
        <f>SUM(J52:J60)</f>
        <v>284454</v>
      </c>
    </row>
    <row r="52" spans="1:10">
      <c r="A52" s="53"/>
      <c r="B52" s="62"/>
      <c r="C52" s="46" t="s">
        <v>69</v>
      </c>
      <c r="D52" s="46" t="s">
        <v>100</v>
      </c>
      <c r="E52" s="46" t="s">
        <v>70</v>
      </c>
      <c r="F52" s="50">
        <v>210083.17</v>
      </c>
      <c r="G52" s="65">
        <v>155940</v>
      </c>
      <c r="H52" s="65">
        <v>153840</v>
      </c>
      <c r="I52" s="65">
        <v>153840</v>
      </c>
      <c r="J52" s="65">
        <v>153840</v>
      </c>
    </row>
    <row r="53" spans="1:10">
      <c r="A53" s="53"/>
      <c r="B53" s="62"/>
      <c r="C53" s="46" t="s">
        <v>59</v>
      </c>
      <c r="D53" s="46" t="s">
        <v>98</v>
      </c>
      <c r="E53" s="46" t="s">
        <v>60</v>
      </c>
      <c r="F53" s="50">
        <v>0</v>
      </c>
      <c r="G53" s="65">
        <v>17280</v>
      </c>
      <c r="H53" s="65">
        <v>17280</v>
      </c>
      <c r="I53" s="65">
        <v>17280</v>
      </c>
      <c r="J53" s="65">
        <v>17280</v>
      </c>
    </row>
    <row r="54" spans="1:10">
      <c r="A54" s="52"/>
      <c r="B54" s="52"/>
      <c r="C54" s="46" t="s">
        <v>56</v>
      </c>
      <c r="D54" s="46" t="s">
        <v>76</v>
      </c>
      <c r="E54" s="46" t="s">
        <v>57</v>
      </c>
      <c r="F54" s="50">
        <v>7138.81</v>
      </c>
      <c r="G54" s="65">
        <v>11560</v>
      </c>
      <c r="H54" s="65">
        <v>11560</v>
      </c>
      <c r="I54" s="65">
        <v>11560</v>
      </c>
      <c r="J54" s="65">
        <v>11560</v>
      </c>
    </row>
    <row r="55" spans="1:10">
      <c r="A55" s="52"/>
      <c r="B55" s="52"/>
      <c r="C55" s="46" t="s">
        <v>76</v>
      </c>
      <c r="D55" s="46" t="s">
        <v>76</v>
      </c>
      <c r="E55" s="46" t="s">
        <v>77</v>
      </c>
      <c r="F55" s="50"/>
      <c r="G55" s="65">
        <v>5000</v>
      </c>
      <c r="H55" s="65">
        <v>5000</v>
      </c>
      <c r="I55" s="65">
        <v>5000</v>
      </c>
      <c r="J55" s="65">
        <v>5000</v>
      </c>
    </row>
    <row r="56" spans="1:10">
      <c r="A56" s="52"/>
      <c r="B56" s="52"/>
      <c r="C56" s="46" t="s">
        <v>62</v>
      </c>
      <c r="D56" s="46" t="s">
        <v>62</v>
      </c>
      <c r="E56" s="46" t="s">
        <v>63</v>
      </c>
      <c r="F56" s="50">
        <v>26693.63</v>
      </c>
      <c r="G56" s="65">
        <v>40600</v>
      </c>
      <c r="H56" s="65">
        <v>33978</v>
      </c>
      <c r="I56" s="65">
        <v>33978</v>
      </c>
      <c r="J56" s="65">
        <v>33978</v>
      </c>
    </row>
    <row r="57" spans="1:10">
      <c r="A57" s="46"/>
      <c r="B57" s="46"/>
      <c r="C57" s="46" t="s">
        <v>40</v>
      </c>
      <c r="D57" s="46" t="s">
        <v>93</v>
      </c>
      <c r="E57" s="46" t="s">
        <v>41</v>
      </c>
      <c r="F57" s="50">
        <v>27145.3</v>
      </c>
      <c r="G57" s="65">
        <v>40148</v>
      </c>
      <c r="H57" s="65">
        <v>47648</v>
      </c>
      <c r="I57" s="65">
        <v>47648</v>
      </c>
      <c r="J57" s="65">
        <v>47648</v>
      </c>
    </row>
    <row r="58" spans="1:10">
      <c r="A58" s="52"/>
      <c r="B58" s="52"/>
      <c r="C58" s="46" t="s">
        <v>43</v>
      </c>
      <c r="D58" s="46" t="s">
        <v>94</v>
      </c>
      <c r="E58" s="53" t="s">
        <v>44</v>
      </c>
      <c r="F58" s="50">
        <v>7448</v>
      </c>
      <c r="G58" s="65">
        <v>13148</v>
      </c>
      <c r="H58" s="65">
        <v>9148</v>
      </c>
      <c r="I58" s="65">
        <v>9148</v>
      </c>
      <c r="J58" s="65">
        <v>9148</v>
      </c>
    </row>
    <row r="59" spans="1:10">
      <c r="A59" s="52"/>
      <c r="B59" s="52"/>
      <c r="C59" s="46" t="s">
        <v>46</v>
      </c>
      <c r="D59" s="46" t="s">
        <v>95</v>
      </c>
      <c r="E59" s="46" t="s">
        <v>47</v>
      </c>
      <c r="F59" s="50">
        <v>3615.94</v>
      </c>
      <c r="G59" s="65">
        <v>6000</v>
      </c>
      <c r="H59" s="65">
        <v>6000</v>
      </c>
      <c r="I59" s="65">
        <v>6000</v>
      </c>
      <c r="J59" s="65">
        <v>6000</v>
      </c>
    </row>
    <row r="60" spans="1:10">
      <c r="A60" s="46"/>
      <c r="B60" s="46"/>
      <c r="C60" s="67" t="s">
        <v>53</v>
      </c>
      <c r="D60" s="67" t="s">
        <v>97</v>
      </c>
      <c r="E60" s="46" t="s">
        <v>75</v>
      </c>
      <c r="F60" s="50"/>
      <c r="G60" s="50">
        <v>60000</v>
      </c>
      <c r="H60" s="50">
        <v>0</v>
      </c>
      <c r="I60" s="50">
        <v>0</v>
      </c>
      <c r="J60" s="50">
        <v>0</v>
      </c>
    </row>
    <row r="61" spans="1:10">
      <c r="A61" s="62"/>
      <c r="B61" s="62">
        <v>34</v>
      </c>
      <c r="C61" s="66"/>
      <c r="D61" s="66"/>
      <c r="E61" s="62" t="s">
        <v>78</v>
      </c>
      <c r="F61" s="64">
        <f t="shared" ref="F61:J61" si="13">SUM(F62)</f>
        <v>41.23</v>
      </c>
      <c r="G61" s="64">
        <f t="shared" si="13"/>
        <v>0</v>
      </c>
      <c r="H61" s="64">
        <f t="shared" si="13"/>
        <v>300</v>
      </c>
      <c r="I61" s="64">
        <f t="shared" si="13"/>
        <v>300</v>
      </c>
      <c r="J61" s="64">
        <f t="shared" si="13"/>
        <v>300</v>
      </c>
    </row>
    <row r="62" spans="1:10">
      <c r="A62" s="53"/>
      <c r="B62" s="62"/>
      <c r="C62" s="46" t="s">
        <v>69</v>
      </c>
      <c r="D62" s="46" t="s">
        <v>100</v>
      </c>
      <c r="E62" s="46" t="s">
        <v>70</v>
      </c>
      <c r="F62" s="50">
        <v>41.23</v>
      </c>
      <c r="G62" s="65">
        <v>0</v>
      </c>
      <c r="H62" s="65">
        <v>300</v>
      </c>
      <c r="I62" s="65">
        <v>300</v>
      </c>
      <c r="J62" s="65">
        <v>300</v>
      </c>
    </row>
    <row r="63" spans="1:10">
      <c r="A63" s="68">
        <v>4</v>
      </c>
      <c r="B63" s="68"/>
      <c r="C63" s="69"/>
      <c r="D63" s="69"/>
      <c r="E63" s="70" t="s">
        <v>79</v>
      </c>
      <c r="F63" s="64">
        <f t="shared" ref="F63:J63" si="14">SUM(F64+F71)</f>
        <v>356309.19</v>
      </c>
      <c r="G63" s="64">
        <f t="shared" si="14"/>
        <v>1740310</v>
      </c>
      <c r="H63" s="64">
        <f t="shared" si="14"/>
        <v>2202310</v>
      </c>
      <c r="I63" s="64">
        <f t="shared" si="14"/>
        <v>516700</v>
      </c>
      <c r="J63" s="64">
        <f t="shared" si="14"/>
        <v>516700</v>
      </c>
    </row>
    <row r="64" spans="1:10">
      <c r="A64" s="63"/>
      <c r="B64" s="63">
        <v>42</v>
      </c>
      <c r="C64" s="63"/>
      <c r="D64" s="63"/>
      <c r="E64" s="71" t="s">
        <v>80</v>
      </c>
      <c r="F64" s="64">
        <f t="shared" ref="F64:J64" si="15">SUM(F65:F70)</f>
        <v>41574.230000000003</v>
      </c>
      <c r="G64" s="64">
        <f t="shared" si="15"/>
        <v>24700</v>
      </c>
      <c r="H64" s="64">
        <f t="shared" si="15"/>
        <v>16700</v>
      </c>
      <c r="I64" s="64">
        <f t="shared" si="15"/>
        <v>16700</v>
      </c>
      <c r="J64" s="64">
        <f t="shared" si="15"/>
        <v>16700</v>
      </c>
    </row>
    <row r="65" spans="1:10">
      <c r="A65" s="53"/>
      <c r="B65" s="62"/>
      <c r="C65" s="46" t="s">
        <v>69</v>
      </c>
      <c r="D65" s="46" t="s">
        <v>100</v>
      </c>
      <c r="E65" s="46" t="s">
        <v>70</v>
      </c>
      <c r="F65" s="50">
        <v>38696.410000000003</v>
      </c>
      <c r="G65" s="65">
        <v>14000</v>
      </c>
      <c r="H65" s="65">
        <v>8000</v>
      </c>
      <c r="I65" s="65">
        <v>8000</v>
      </c>
      <c r="J65" s="72">
        <v>8000</v>
      </c>
    </row>
    <row r="66" spans="1:10">
      <c r="A66" s="52"/>
      <c r="B66" s="52"/>
      <c r="C66" s="46" t="s">
        <v>62</v>
      </c>
      <c r="D66" s="46" t="s">
        <v>62</v>
      </c>
      <c r="E66" s="46" t="s">
        <v>63</v>
      </c>
      <c r="F66" s="137">
        <v>2777.82</v>
      </c>
      <c r="G66" s="137">
        <v>9000</v>
      </c>
      <c r="H66" s="137">
        <v>7000</v>
      </c>
      <c r="I66" s="137">
        <v>7000</v>
      </c>
      <c r="J66" s="137">
        <v>7000</v>
      </c>
    </row>
    <row r="67" spans="1:10">
      <c r="A67" s="46"/>
      <c r="B67" s="46"/>
      <c r="C67" s="46" t="s">
        <v>40</v>
      </c>
      <c r="D67" s="46" t="s">
        <v>93</v>
      </c>
      <c r="E67" s="46" t="s">
        <v>41</v>
      </c>
      <c r="F67" s="137">
        <v>0</v>
      </c>
      <c r="G67" s="137">
        <v>0</v>
      </c>
      <c r="H67" s="137">
        <v>0</v>
      </c>
      <c r="I67" s="137">
        <v>0</v>
      </c>
      <c r="J67" s="137">
        <v>0</v>
      </c>
    </row>
    <row r="68" spans="1:10">
      <c r="A68" s="46"/>
      <c r="B68" s="46"/>
      <c r="C68" s="46" t="s">
        <v>76</v>
      </c>
      <c r="D68" s="46"/>
      <c r="E68" s="46" t="s">
        <v>77</v>
      </c>
      <c r="F68" s="137">
        <v>0</v>
      </c>
      <c r="G68" s="137">
        <v>0</v>
      </c>
      <c r="H68" s="137">
        <v>0</v>
      </c>
      <c r="I68" s="137">
        <v>0</v>
      </c>
      <c r="J68" s="137">
        <v>0</v>
      </c>
    </row>
    <row r="69" spans="1:10">
      <c r="A69" s="53"/>
      <c r="B69" s="62"/>
      <c r="C69" s="46" t="s">
        <v>81</v>
      </c>
      <c r="D69" s="46"/>
      <c r="E69" s="46" t="s">
        <v>82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</row>
    <row r="70" spans="1:10">
      <c r="A70" s="46"/>
      <c r="B70" s="46"/>
      <c r="C70" s="46" t="s">
        <v>65</v>
      </c>
      <c r="D70" s="46" t="s">
        <v>99</v>
      </c>
      <c r="E70" s="46" t="s">
        <v>66</v>
      </c>
      <c r="F70" s="137">
        <v>100</v>
      </c>
      <c r="G70" s="137">
        <v>1700</v>
      </c>
      <c r="H70" s="137">
        <v>1700</v>
      </c>
      <c r="I70" s="137">
        <v>1700</v>
      </c>
      <c r="J70" s="137">
        <v>1700</v>
      </c>
    </row>
    <row r="71" spans="1:10">
      <c r="A71" s="63"/>
      <c r="B71" s="63">
        <v>45</v>
      </c>
      <c r="C71" s="63"/>
      <c r="D71" s="63"/>
      <c r="E71" s="71" t="s">
        <v>83</v>
      </c>
      <c r="F71" s="64">
        <f>SUM(F72:F76)</f>
        <v>314734.96000000002</v>
      </c>
      <c r="G71" s="64">
        <f>SUM(G72:G76)</f>
        <v>1715610</v>
      </c>
      <c r="H71" s="64">
        <f>SUM(H72:H76)</f>
        <v>2185610</v>
      </c>
      <c r="I71" s="64">
        <f>SUM(I72:I76)</f>
        <v>500000</v>
      </c>
      <c r="J71" s="64">
        <f>SUM(J72:J76)</f>
        <v>500000</v>
      </c>
    </row>
    <row r="72" spans="1:10">
      <c r="A72" s="53"/>
      <c r="B72" s="62"/>
      <c r="C72" s="46" t="s">
        <v>81</v>
      </c>
      <c r="D72" s="46"/>
      <c r="E72" s="46" t="s">
        <v>82</v>
      </c>
      <c r="F72" s="137">
        <v>314734.96000000002</v>
      </c>
      <c r="G72" s="137">
        <v>968920</v>
      </c>
      <c r="H72" s="137">
        <v>1250000</v>
      </c>
      <c r="I72" s="137">
        <v>500000</v>
      </c>
      <c r="J72" s="137">
        <v>500000</v>
      </c>
    </row>
    <row r="73" spans="1:10">
      <c r="A73" s="52"/>
      <c r="B73" s="52"/>
      <c r="C73" s="46" t="s">
        <v>76</v>
      </c>
      <c r="D73" s="46"/>
      <c r="E73" s="46" t="s">
        <v>77</v>
      </c>
      <c r="F73" s="73">
        <v>0</v>
      </c>
      <c r="G73" s="137">
        <v>46690</v>
      </c>
      <c r="H73" s="137">
        <v>165610</v>
      </c>
      <c r="I73" s="137">
        <v>0</v>
      </c>
      <c r="J73" s="137">
        <v>0</v>
      </c>
    </row>
    <row r="74" spans="1:10">
      <c r="A74" s="52"/>
      <c r="B74" s="52"/>
      <c r="C74" s="46" t="s">
        <v>40</v>
      </c>
      <c r="D74" s="46" t="s">
        <v>93</v>
      </c>
      <c r="E74" s="46" t="s">
        <v>41</v>
      </c>
      <c r="F74" s="73"/>
      <c r="G74" s="137">
        <v>0</v>
      </c>
      <c r="H74" s="137">
        <v>0</v>
      </c>
      <c r="I74" s="137">
        <v>0</v>
      </c>
      <c r="J74" s="137">
        <v>0</v>
      </c>
    </row>
    <row r="75" spans="1:10">
      <c r="A75" s="46"/>
      <c r="B75" s="46"/>
      <c r="C75" s="46" t="s">
        <v>49</v>
      </c>
      <c r="D75" s="46" t="s">
        <v>96</v>
      </c>
      <c r="E75" s="46" t="s">
        <v>50</v>
      </c>
      <c r="F75" s="73">
        <v>0</v>
      </c>
      <c r="G75" s="137">
        <v>0</v>
      </c>
      <c r="H75" s="137">
        <v>0</v>
      </c>
      <c r="I75" s="137">
        <v>0</v>
      </c>
      <c r="J75" s="137">
        <v>0</v>
      </c>
    </row>
    <row r="76" spans="1:10">
      <c r="A76" s="46"/>
      <c r="B76" s="46"/>
      <c r="C76" s="67" t="s">
        <v>53</v>
      </c>
      <c r="D76" s="67" t="s">
        <v>97</v>
      </c>
      <c r="E76" s="46" t="s">
        <v>75</v>
      </c>
      <c r="F76" s="73"/>
      <c r="G76" s="137">
        <v>700000</v>
      </c>
      <c r="H76" s="137">
        <v>770000</v>
      </c>
      <c r="I76" s="137">
        <v>0</v>
      </c>
      <c r="J76" s="137">
        <v>0</v>
      </c>
    </row>
    <row r="77" spans="1:10">
      <c r="A77" s="74" t="s">
        <v>84</v>
      </c>
      <c r="B77" s="74"/>
      <c r="C77" s="74"/>
      <c r="D77" s="74"/>
      <c r="E77" s="75" t="s">
        <v>85</v>
      </c>
      <c r="F77" s="76">
        <f>SUM(F63+F45)</f>
        <v>938225.36999999988</v>
      </c>
      <c r="G77" s="76">
        <f>SUM(G63+G45)</f>
        <v>2453266</v>
      </c>
      <c r="H77" s="76">
        <f>SUM(H63+H45)</f>
        <v>2856214</v>
      </c>
      <c r="I77" s="76">
        <f>SUM(I63+I45)</f>
        <v>1170604</v>
      </c>
      <c r="J77" s="76">
        <f>SUM(J63+J45)</f>
        <v>1170604</v>
      </c>
    </row>
    <row r="78" spans="1:10">
      <c r="H78" s="77"/>
    </row>
  </sheetData>
  <mergeCells count="8">
    <mergeCell ref="A10:J10"/>
    <mergeCell ref="A41:J41"/>
    <mergeCell ref="A1:E1"/>
    <mergeCell ref="A2:E2"/>
    <mergeCell ref="A3:E3"/>
    <mergeCell ref="A4:J4"/>
    <mergeCell ref="A6:J6"/>
    <mergeCell ref="A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DAFF-11D1-4E53-A231-4C022E5202F4}">
  <dimension ref="A1:F19"/>
  <sheetViews>
    <sheetView workbookViewId="0">
      <selection activeCell="L13" sqref="L13"/>
    </sheetView>
  </sheetViews>
  <sheetFormatPr defaultRowHeight="14.5"/>
  <cols>
    <col min="1" max="1" width="37.7265625" customWidth="1"/>
    <col min="2" max="6" width="25.26953125" customWidth="1"/>
  </cols>
  <sheetData>
    <row r="1" spans="1:6">
      <c r="A1" s="164" t="s">
        <v>0</v>
      </c>
      <c r="B1" s="164"/>
    </row>
    <row r="2" spans="1:6">
      <c r="A2" s="164" t="s">
        <v>1</v>
      </c>
      <c r="B2" s="164"/>
    </row>
    <row r="3" spans="1:6">
      <c r="A3" s="164" t="s">
        <v>2</v>
      </c>
      <c r="B3" s="164"/>
    </row>
    <row r="4" spans="1:6" ht="15.75" customHeight="1">
      <c r="A4" s="165" t="s">
        <v>235</v>
      </c>
      <c r="B4" s="165"/>
      <c r="C4" s="165"/>
      <c r="D4" s="165"/>
      <c r="E4" s="165"/>
      <c r="F4" s="165"/>
    </row>
    <row r="5" spans="1:6" ht="15.75" customHeight="1">
      <c r="A5" s="165"/>
      <c r="B5" s="165"/>
      <c r="C5" s="165"/>
      <c r="D5" s="165"/>
      <c r="E5" s="165"/>
      <c r="F5" s="165"/>
    </row>
    <row r="6" spans="1:6" ht="15.5">
      <c r="A6" s="3"/>
      <c r="B6" s="212"/>
      <c r="C6" s="165"/>
      <c r="D6" s="165"/>
      <c r="E6" s="3"/>
      <c r="F6" s="3"/>
    </row>
    <row r="7" spans="1:6" ht="18">
      <c r="A7" s="4"/>
      <c r="B7" s="4"/>
      <c r="C7" s="4"/>
      <c r="D7" s="4"/>
      <c r="E7" s="4"/>
      <c r="F7" s="4"/>
    </row>
    <row r="8" spans="1:6" ht="15.5">
      <c r="A8" s="165" t="s">
        <v>3</v>
      </c>
      <c r="B8" s="165"/>
      <c r="C8" s="165"/>
      <c r="D8" s="165"/>
      <c r="E8" s="166"/>
      <c r="F8" s="166"/>
    </row>
    <row r="9" spans="1:6" ht="18">
      <c r="A9" s="4"/>
      <c r="B9" s="4"/>
      <c r="C9" s="4"/>
      <c r="D9" s="4"/>
      <c r="E9" s="5"/>
      <c r="F9" s="5"/>
    </row>
    <row r="10" spans="1:6" ht="15.5">
      <c r="A10" s="165" t="s">
        <v>107</v>
      </c>
      <c r="B10" s="167"/>
      <c r="C10" s="167"/>
      <c r="D10" s="167"/>
      <c r="E10" s="167"/>
      <c r="F10" s="167"/>
    </row>
    <row r="11" spans="1:6" ht="18">
      <c r="A11" s="4"/>
      <c r="B11" s="4"/>
      <c r="C11" s="4"/>
      <c r="D11" s="4"/>
      <c r="E11" s="5"/>
      <c r="F11" s="5"/>
    </row>
    <row r="12" spans="1:6" ht="15.5">
      <c r="A12" s="165"/>
      <c r="B12" s="211"/>
      <c r="C12" s="211"/>
      <c r="D12" s="211"/>
      <c r="E12" s="211"/>
      <c r="F12" s="211"/>
    </row>
    <row r="13" spans="1:6" ht="15.5">
      <c r="A13" s="3"/>
      <c r="B13" s="39"/>
      <c r="C13" s="39"/>
      <c r="D13" s="39"/>
      <c r="E13" s="39"/>
      <c r="F13" s="39"/>
    </row>
    <row r="14" spans="1:6" ht="18">
      <c r="A14" s="4"/>
      <c r="B14" s="8" t="s">
        <v>236</v>
      </c>
      <c r="C14" s="9" t="s">
        <v>5</v>
      </c>
      <c r="D14" s="8" t="s">
        <v>237</v>
      </c>
      <c r="E14" s="8" t="s">
        <v>6</v>
      </c>
      <c r="F14" s="8" t="s">
        <v>238</v>
      </c>
    </row>
    <row r="15" spans="1:6">
      <c r="A15" s="40" t="s">
        <v>101</v>
      </c>
      <c r="B15" s="41" t="s">
        <v>7</v>
      </c>
      <c r="C15" s="40" t="s">
        <v>7</v>
      </c>
      <c r="D15" s="40" t="s">
        <v>7</v>
      </c>
      <c r="E15" s="40" t="s">
        <v>7</v>
      </c>
      <c r="F15" s="40" t="s">
        <v>7</v>
      </c>
    </row>
    <row r="16" spans="1:6">
      <c r="A16" s="63" t="s">
        <v>102</v>
      </c>
      <c r="B16" s="85">
        <f t="shared" ref="B16:F16" si="0">SUM(B17)</f>
        <v>938225.37</v>
      </c>
      <c r="C16" s="85">
        <f t="shared" si="0"/>
        <v>2453266</v>
      </c>
      <c r="D16" s="85">
        <f t="shared" si="0"/>
        <v>2856214</v>
      </c>
      <c r="E16" s="85">
        <f t="shared" si="0"/>
        <v>1170604</v>
      </c>
      <c r="F16" s="85">
        <f t="shared" si="0"/>
        <v>1170604</v>
      </c>
    </row>
    <row r="17" spans="1:6">
      <c r="A17" s="63" t="s">
        <v>103</v>
      </c>
      <c r="B17" s="85">
        <f t="shared" ref="B17:F18" si="1">SUM(B18)</f>
        <v>938225.37</v>
      </c>
      <c r="C17" s="85">
        <f t="shared" si="1"/>
        <v>2453266</v>
      </c>
      <c r="D17" s="85">
        <f t="shared" si="1"/>
        <v>2856214</v>
      </c>
      <c r="E17" s="85">
        <f t="shared" si="1"/>
        <v>1170604</v>
      </c>
      <c r="F17" s="85">
        <f t="shared" si="1"/>
        <v>1170604</v>
      </c>
    </row>
    <row r="18" spans="1:6">
      <c r="A18" s="86" t="s">
        <v>104</v>
      </c>
      <c r="B18" s="87">
        <f t="shared" si="1"/>
        <v>938225.37</v>
      </c>
      <c r="C18" s="87">
        <f t="shared" si="1"/>
        <v>2453266</v>
      </c>
      <c r="D18" s="87">
        <f t="shared" si="1"/>
        <v>2856214</v>
      </c>
      <c r="E18" s="87">
        <f t="shared" si="1"/>
        <v>1170604</v>
      </c>
      <c r="F18" s="87">
        <f t="shared" si="1"/>
        <v>1170604</v>
      </c>
    </row>
    <row r="19" spans="1:6">
      <c r="A19" s="88" t="s">
        <v>105</v>
      </c>
      <c r="B19" s="87">
        <v>938225.37</v>
      </c>
      <c r="C19" s="89">
        <v>2453266</v>
      </c>
      <c r="D19" s="89">
        <v>2856214</v>
      </c>
      <c r="E19" s="89">
        <v>1170604</v>
      </c>
      <c r="F19" s="89">
        <v>1170604</v>
      </c>
    </row>
  </sheetData>
  <mergeCells count="8">
    <mergeCell ref="A10:F10"/>
    <mergeCell ref="A12:F12"/>
    <mergeCell ref="A4:F5"/>
    <mergeCell ref="A1:B1"/>
    <mergeCell ref="A2:B2"/>
    <mergeCell ref="A3:B3"/>
    <mergeCell ref="B6:D6"/>
    <mergeCell ref="A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67C0-4C4D-4CF8-B7F7-9844EA818CA1}">
  <dimension ref="A1:I26"/>
  <sheetViews>
    <sheetView topLeftCell="A4" workbookViewId="0">
      <selection activeCell="L16" sqref="L16"/>
    </sheetView>
  </sheetViews>
  <sheetFormatPr defaultRowHeight="14.5"/>
  <cols>
    <col min="1" max="1" width="7.453125" bestFit="1" customWidth="1"/>
    <col min="2" max="2" width="8.453125" bestFit="1" customWidth="1"/>
    <col min="3" max="3" width="5.453125" bestFit="1" customWidth="1"/>
    <col min="4" max="9" width="25.26953125" customWidth="1"/>
  </cols>
  <sheetData>
    <row r="1" spans="1:9">
      <c r="A1" s="164" t="s">
        <v>0</v>
      </c>
      <c r="B1" s="164"/>
      <c r="C1" s="164"/>
      <c r="D1" s="164"/>
    </row>
    <row r="2" spans="1:9">
      <c r="A2" s="164" t="s">
        <v>1</v>
      </c>
      <c r="B2" s="164"/>
      <c r="C2" s="164"/>
      <c r="D2" s="164"/>
    </row>
    <row r="3" spans="1:9">
      <c r="A3" s="164" t="s">
        <v>2</v>
      </c>
      <c r="B3" s="164"/>
      <c r="C3" s="164"/>
      <c r="D3" s="164"/>
    </row>
    <row r="4" spans="1:9" ht="15.75" customHeight="1">
      <c r="A4" s="165" t="s">
        <v>235</v>
      </c>
      <c r="B4" s="165"/>
      <c r="C4" s="165"/>
      <c r="D4" s="165"/>
      <c r="E4" s="165"/>
      <c r="F4" s="165"/>
      <c r="G4" s="165"/>
      <c r="H4" s="165"/>
      <c r="I4" s="165"/>
    </row>
    <row r="5" spans="1:9" ht="18" customHeight="1">
      <c r="A5" s="165"/>
      <c r="B5" s="165"/>
      <c r="C5" s="165"/>
      <c r="D5" s="165"/>
      <c r="E5" s="165"/>
      <c r="F5" s="165"/>
      <c r="G5" s="165"/>
      <c r="H5" s="165"/>
      <c r="I5" s="165"/>
    </row>
    <row r="6" spans="1:9" ht="15.5">
      <c r="A6" s="165" t="s">
        <v>3</v>
      </c>
      <c r="B6" s="165"/>
      <c r="C6" s="165"/>
      <c r="D6" s="165"/>
      <c r="E6" s="165"/>
      <c r="F6" s="165"/>
      <c r="G6" s="165"/>
      <c r="H6" s="166"/>
      <c r="I6" s="166"/>
    </row>
    <row r="7" spans="1:9" ht="18">
      <c r="A7" s="4"/>
      <c r="B7" s="4"/>
      <c r="C7" s="4"/>
      <c r="D7" s="4"/>
      <c r="E7" s="4"/>
      <c r="F7" s="4"/>
      <c r="G7" s="4"/>
      <c r="H7" s="5"/>
      <c r="I7" s="5"/>
    </row>
    <row r="8" spans="1:9" ht="15.5">
      <c r="A8" s="165" t="s">
        <v>108</v>
      </c>
      <c r="B8" s="167"/>
      <c r="C8" s="167"/>
      <c r="D8" s="167"/>
      <c r="E8" s="167"/>
      <c r="F8" s="167"/>
      <c r="G8" s="167"/>
      <c r="H8" s="167"/>
      <c r="I8" s="167"/>
    </row>
    <row r="9" spans="1:9" ht="15.5">
      <c r="A9" s="3"/>
      <c r="B9" s="6"/>
      <c r="C9" s="6"/>
      <c r="D9" s="213" t="s">
        <v>115</v>
      </c>
      <c r="E9" s="213"/>
      <c r="F9" s="213"/>
      <c r="G9" s="213"/>
      <c r="H9" s="213"/>
      <c r="I9" s="6"/>
    </row>
    <row r="10" spans="1:9" ht="18">
      <c r="A10" s="4"/>
      <c r="B10" s="4"/>
      <c r="C10" s="4"/>
      <c r="D10" s="4"/>
      <c r="E10" s="4"/>
      <c r="F10" s="4"/>
      <c r="G10" s="4"/>
      <c r="H10" s="5"/>
      <c r="I10" s="5"/>
    </row>
    <row r="11" spans="1:9">
      <c r="A11" s="40" t="s">
        <v>34</v>
      </c>
      <c r="B11" s="41" t="s">
        <v>35</v>
      </c>
      <c r="C11" s="41" t="s">
        <v>36</v>
      </c>
      <c r="D11" s="41" t="s">
        <v>27</v>
      </c>
      <c r="E11" s="8" t="s">
        <v>236</v>
      </c>
      <c r="F11" s="9" t="s">
        <v>5</v>
      </c>
      <c r="G11" s="8" t="s">
        <v>237</v>
      </c>
      <c r="H11" s="8" t="s">
        <v>6</v>
      </c>
      <c r="I11" s="8" t="s">
        <v>238</v>
      </c>
    </row>
    <row r="12" spans="1:9" ht="26">
      <c r="A12" s="63">
        <v>8</v>
      </c>
      <c r="B12" s="63"/>
      <c r="C12" s="63"/>
      <c r="D12" s="63" t="s">
        <v>109</v>
      </c>
      <c r="E12" s="8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>
      <c r="A13" s="63"/>
      <c r="B13" s="90">
        <v>84</v>
      </c>
      <c r="C13" s="90"/>
      <c r="D13" s="90" t="s">
        <v>110</v>
      </c>
      <c r="E13" s="87"/>
      <c r="F13" s="89"/>
      <c r="G13" s="89"/>
      <c r="H13" s="89"/>
      <c r="I13" s="89"/>
    </row>
    <row r="14" spans="1:9" ht="26">
      <c r="A14" s="91"/>
      <c r="B14" s="91"/>
      <c r="C14" s="92">
        <v>81</v>
      </c>
      <c r="D14" s="93" t="s">
        <v>111</v>
      </c>
      <c r="E14" s="87"/>
      <c r="F14" s="89"/>
      <c r="G14" s="89"/>
      <c r="H14" s="89"/>
      <c r="I14" s="89"/>
    </row>
    <row r="15" spans="1:9" ht="26">
      <c r="A15" s="69">
        <v>5</v>
      </c>
      <c r="B15" s="69"/>
      <c r="C15" s="69"/>
      <c r="D15" s="71" t="s">
        <v>112</v>
      </c>
      <c r="E15" s="8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ht="25">
      <c r="A16" s="90"/>
      <c r="B16" s="90">
        <v>54</v>
      </c>
      <c r="C16" s="90"/>
      <c r="D16" s="26" t="s">
        <v>113</v>
      </c>
      <c r="E16" s="87"/>
      <c r="F16" s="89"/>
      <c r="G16" s="89"/>
      <c r="H16" s="89"/>
      <c r="I16" s="94"/>
    </row>
    <row r="19" spans="1:9">
      <c r="D19" s="214" t="s">
        <v>116</v>
      </c>
      <c r="E19" s="214"/>
      <c r="F19" s="214"/>
      <c r="G19" s="214"/>
      <c r="H19" s="214"/>
    </row>
    <row r="21" spans="1:9">
      <c r="A21" s="40" t="s">
        <v>34</v>
      </c>
      <c r="B21" s="41" t="s">
        <v>35</v>
      </c>
      <c r="C21" s="41" t="s">
        <v>36</v>
      </c>
      <c r="D21" s="41" t="s">
        <v>27</v>
      </c>
      <c r="E21" s="8" t="s">
        <v>236</v>
      </c>
      <c r="F21" s="9" t="s">
        <v>5</v>
      </c>
      <c r="G21" s="8" t="s">
        <v>237</v>
      </c>
      <c r="H21" s="8" t="s">
        <v>6</v>
      </c>
      <c r="I21" s="8" t="s">
        <v>238</v>
      </c>
    </row>
    <row r="22" spans="1:9">
      <c r="A22" s="63">
        <v>8</v>
      </c>
      <c r="B22" s="63"/>
      <c r="C22" s="63"/>
      <c r="D22" s="63" t="s">
        <v>117</v>
      </c>
      <c r="E22" s="85">
        <v>0</v>
      </c>
      <c r="F22" s="25">
        <v>0</v>
      </c>
      <c r="G22" s="25">
        <v>0</v>
      </c>
      <c r="H22" s="25">
        <v>0</v>
      </c>
      <c r="I22" s="25">
        <v>0</v>
      </c>
    </row>
    <row r="23" spans="1:9">
      <c r="A23" s="91"/>
      <c r="B23" s="91"/>
      <c r="C23" s="92">
        <v>1</v>
      </c>
      <c r="D23" s="93" t="s">
        <v>70</v>
      </c>
      <c r="E23" s="87"/>
      <c r="F23" s="89"/>
      <c r="G23" s="89"/>
      <c r="H23" s="89"/>
      <c r="I23" s="89"/>
    </row>
    <row r="24" spans="1:9">
      <c r="A24" s="69">
        <v>5</v>
      </c>
      <c r="B24" s="69"/>
      <c r="C24" s="69"/>
      <c r="D24" s="71" t="s">
        <v>118</v>
      </c>
      <c r="E24" s="85">
        <v>0</v>
      </c>
      <c r="F24" s="25">
        <v>0</v>
      </c>
      <c r="G24" s="25">
        <v>0</v>
      </c>
      <c r="H24" s="25">
        <v>0</v>
      </c>
      <c r="I24" s="25">
        <v>0</v>
      </c>
    </row>
    <row r="25" spans="1:9">
      <c r="A25" s="90"/>
      <c r="B25" s="90"/>
      <c r="C25" s="92">
        <v>11</v>
      </c>
      <c r="D25" s="92" t="s">
        <v>70</v>
      </c>
      <c r="E25" s="87"/>
      <c r="F25" s="89"/>
      <c r="G25" s="89"/>
      <c r="H25" s="89"/>
      <c r="I25" s="94"/>
    </row>
    <row r="26" spans="1:9">
      <c r="A26" s="90"/>
      <c r="B26" s="90"/>
      <c r="C26" s="92">
        <v>31</v>
      </c>
      <c r="D26" s="92" t="s">
        <v>114</v>
      </c>
      <c r="E26" s="87"/>
      <c r="F26" s="89"/>
      <c r="G26" s="89"/>
      <c r="H26" s="89"/>
      <c r="I26" s="94"/>
    </row>
  </sheetData>
  <mergeCells count="8">
    <mergeCell ref="D9:H9"/>
    <mergeCell ref="D19:H19"/>
    <mergeCell ref="A1:D1"/>
    <mergeCell ref="A2:D2"/>
    <mergeCell ref="A3:D3"/>
    <mergeCell ref="A6:I6"/>
    <mergeCell ref="A8:I8"/>
    <mergeCell ref="A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E8C1-831B-4138-8021-C5480FCBB56E}">
  <dimension ref="B1:J296"/>
  <sheetViews>
    <sheetView topLeftCell="A4" workbookViewId="0">
      <selection activeCell="K16" sqref="K16"/>
    </sheetView>
  </sheetViews>
  <sheetFormatPr defaultColWidth="9.1796875" defaultRowHeight="14.5"/>
  <cols>
    <col min="1" max="1" width="9.1796875" style="96"/>
    <col min="2" max="2" width="16.1796875" style="96" customWidth="1"/>
    <col min="3" max="3" width="67.453125" style="96" customWidth="1"/>
    <col min="4" max="4" width="17.26953125" style="102" customWidth="1"/>
    <col min="5" max="5" width="16.1796875" style="96" customWidth="1"/>
    <col min="6" max="8" width="18.453125" style="102" customWidth="1"/>
    <col min="9" max="16384" width="9.1796875" style="96"/>
  </cols>
  <sheetData>
    <row r="1" spans="2:10" ht="15" customHeight="1">
      <c r="B1" s="215" t="s">
        <v>119</v>
      </c>
      <c r="C1" s="215"/>
      <c r="D1" s="96"/>
      <c r="E1" s="97"/>
      <c r="F1" s="96"/>
      <c r="G1" s="96"/>
      <c r="H1" s="98"/>
    </row>
    <row r="2" spans="2:10" ht="15" customHeight="1">
      <c r="B2" s="215" t="s">
        <v>120</v>
      </c>
      <c r="C2" s="215"/>
      <c r="D2" s="96"/>
      <c r="E2" s="97"/>
      <c r="F2" s="96"/>
      <c r="G2" s="96"/>
      <c r="H2" s="99"/>
    </row>
    <row r="3" spans="2:10">
      <c r="B3" s="95" t="s">
        <v>121</v>
      </c>
      <c r="D3" s="96"/>
      <c r="F3" s="96"/>
      <c r="G3" s="96"/>
      <c r="H3" s="96"/>
    </row>
    <row r="4" spans="2:10">
      <c r="B4" s="95" t="s">
        <v>122</v>
      </c>
      <c r="D4" s="96"/>
      <c r="F4" s="96"/>
      <c r="G4" s="96"/>
      <c r="H4" s="96"/>
    </row>
    <row r="5" spans="2:10">
      <c r="B5" s="95" t="s">
        <v>2</v>
      </c>
      <c r="D5" s="96"/>
      <c r="F5" s="96"/>
      <c r="G5" s="96"/>
      <c r="H5" s="96"/>
    </row>
    <row r="6" spans="2:10" ht="15.5">
      <c r="B6" s="95"/>
      <c r="C6" s="216" t="s">
        <v>123</v>
      </c>
      <c r="D6" s="216"/>
      <c r="E6" s="216"/>
      <c r="F6" s="216"/>
      <c r="G6" s="216"/>
      <c r="H6" s="96"/>
    </row>
    <row r="7" spans="2:10" ht="15" customHeight="1">
      <c r="C7" s="216" t="s">
        <v>124</v>
      </c>
      <c r="D7" s="216"/>
      <c r="E7" s="216"/>
      <c r="F7" s="216"/>
      <c r="G7" s="216"/>
      <c r="H7" s="101"/>
      <c r="I7" s="101"/>
      <c r="J7" s="101"/>
    </row>
    <row r="8" spans="2:10" ht="15" customHeight="1">
      <c r="C8" s="100"/>
      <c r="D8" s="100"/>
      <c r="E8" s="100"/>
      <c r="F8" s="100"/>
      <c r="G8" s="100"/>
      <c r="H8" s="101"/>
      <c r="I8" s="101"/>
      <c r="J8" s="101"/>
    </row>
    <row r="9" spans="2:10" ht="15" customHeight="1">
      <c r="B9" s="103" t="s">
        <v>250</v>
      </c>
      <c r="C9" s="103" t="s">
        <v>126</v>
      </c>
      <c r="D9" s="8" t="s">
        <v>236</v>
      </c>
      <c r="E9" s="9" t="s">
        <v>5</v>
      </c>
      <c r="F9" s="8" t="s">
        <v>237</v>
      </c>
      <c r="G9" s="8" t="s">
        <v>6</v>
      </c>
      <c r="H9" s="8" t="s">
        <v>238</v>
      </c>
      <c r="I9" s="101"/>
      <c r="J9" s="101"/>
    </row>
    <row r="10" spans="2:10" ht="15" customHeight="1">
      <c r="B10" s="122" t="s">
        <v>139</v>
      </c>
      <c r="C10" s="123" t="s">
        <v>70</v>
      </c>
      <c r="D10" s="124">
        <v>804537.25</v>
      </c>
      <c r="E10" s="124">
        <v>470940</v>
      </c>
      <c r="F10" s="124">
        <v>465940</v>
      </c>
      <c r="G10" s="124">
        <v>465940</v>
      </c>
      <c r="H10" s="124">
        <v>465940</v>
      </c>
      <c r="I10" s="101"/>
      <c r="J10" s="101"/>
    </row>
    <row r="11" spans="2:10" ht="15" customHeight="1">
      <c r="B11" s="122" t="s">
        <v>156</v>
      </c>
      <c r="C11" s="123" t="s">
        <v>114</v>
      </c>
      <c r="D11" s="124">
        <v>52941.43</v>
      </c>
      <c r="E11" s="124">
        <v>75180</v>
      </c>
      <c r="F11" s="124">
        <v>67978</v>
      </c>
      <c r="G11" s="124">
        <v>67978</v>
      </c>
      <c r="H11" s="124">
        <v>67978</v>
      </c>
      <c r="I11" s="101"/>
      <c r="J11" s="101"/>
    </row>
    <row r="12" spans="2:10" ht="15" customHeight="1">
      <c r="B12" s="122" t="s">
        <v>149</v>
      </c>
      <c r="C12" s="123" t="s">
        <v>150</v>
      </c>
      <c r="D12" s="124">
        <v>7138.81</v>
      </c>
      <c r="E12" s="124">
        <v>80530</v>
      </c>
      <c r="F12" s="124">
        <v>199450</v>
      </c>
      <c r="G12" s="124">
        <v>33840</v>
      </c>
      <c r="H12" s="124">
        <v>33840</v>
      </c>
      <c r="I12" s="101"/>
      <c r="J12" s="101"/>
    </row>
    <row r="13" spans="2:10" ht="15" customHeight="1">
      <c r="B13" s="122" t="s">
        <v>142</v>
      </c>
      <c r="C13" s="123" t="s">
        <v>143</v>
      </c>
      <c r="D13" s="124">
        <v>73507.88</v>
      </c>
      <c r="E13" s="124">
        <v>855996</v>
      </c>
      <c r="F13" s="124">
        <v>871146</v>
      </c>
      <c r="G13" s="124">
        <v>101146</v>
      </c>
      <c r="H13" s="124">
        <v>101146</v>
      </c>
      <c r="I13" s="101"/>
      <c r="J13" s="101"/>
    </row>
    <row r="14" spans="2:10" ht="15" customHeight="1">
      <c r="B14" s="122" t="s">
        <v>161</v>
      </c>
      <c r="C14" s="123" t="s">
        <v>162</v>
      </c>
      <c r="D14" s="124">
        <v>100</v>
      </c>
      <c r="E14" s="124">
        <v>1700</v>
      </c>
      <c r="F14" s="124">
        <v>1700</v>
      </c>
      <c r="G14" s="124">
        <v>1700</v>
      </c>
      <c r="H14" s="124">
        <v>1700</v>
      </c>
      <c r="I14" s="101"/>
      <c r="J14" s="101"/>
    </row>
    <row r="15" spans="2:10" ht="15" customHeight="1">
      <c r="B15" s="122" t="s">
        <v>244</v>
      </c>
      <c r="C15" s="123" t="s">
        <v>82</v>
      </c>
      <c r="D15" s="124">
        <v>0</v>
      </c>
      <c r="E15" s="124">
        <v>968920</v>
      </c>
      <c r="F15" s="124">
        <v>1250000</v>
      </c>
      <c r="G15" s="124">
        <v>500000</v>
      </c>
      <c r="H15" s="124">
        <v>500000</v>
      </c>
      <c r="I15" s="101"/>
      <c r="J15" s="101"/>
    </row>
    <row r="16" spans="2:10" ht="15" customHeight="1">
      <c r="B16" s="122"/>
      <c r="C16" s="139" t="s">
        <v>85</v>
      </c>
      <c r="D16" s="124">
        <f>SUM(D10:D15)</f>
        <v>938225.37000000011</v>
      </c>
      <c r="E16" s="124">
        <f t="shared" ref="E16:H16" si="0">SUM(E10:E15)</f>
        <v>2453266</v>
      </c>
      <c r="F16" s="124">
        <f t="shared" si="0"/>
        <v>2856214</v>
      </c>
      <c r="G16" s="124">
        <f t="shared" si="0"/>
        <v>1170604</v>
      </c>
      <c r="H16" s="124">
        <f t="shared" si="0"/>
        <v>1170604</v>
      </c>
      <c r="I16" s="101"/>
      <c r="J16" s="101"/>
    </row>
    <row r="17" spans="2:8" ht="21.25" customHeight="1"/>
    <row r="18" spans="2:8">
      <c r="B18" s="103" t="s">
        <v>125</v>
      </c>
      <c r="C18" s="103" t="s">
        <v>126</v>
      </c>
      <c r="D18" s="8" t="s">
        <v>236</v>
      </c>
      <c r="E18" s="9" t="s">
        <v>5</v>
      </c>
      <c r="F18" s="8" t="s">
        <v>237</v>
      </c>
      <c r="G18" s="8" t="s">
        <v>6</v>
      </c>
      <c r="H18" s="8" t="s">
        <v>238</v>
      </c>
    </row>
    <row r="19" spans="2:8">
      <c r="B19" s="104" t="s">
        <v>127</v>
      </c>
      <c r="C19" s="105" t="s">
        <v>128</v>
      </c>
      <c r="D19" s="106">
        <f>SUM(D20)</f>
        <v>938225.37000000011</v>
      </c>
      <c r="E19" s="106">
        <f t="shared" ref="E19:H21" si="1">SUM(E20)</f>
        <v>2453266</v>
      </c>
      <c r="F19" s="106">
        <f t="shared" si="1"/>
        <v>2856214</v>
      </c>
      <c r="G19" s="106">
        <f t="shared" si="1"/>
        <v>1170604</v>
      </c>
      <c r="H19" s="106">
        <f t="shared" si="1"/>
        <v>1170604</v>
      </c>
    </row>
    <row r="20" spans="2:8" ht="23">
      <c r="B20" s="107" t="s">
        <v>129</v>
      </c>
      <c r="C20" s="108" t="s">
        <v>130</v>
      </c>
      <c r="D20" s="109">
        <f>SUM(D21)</f>
        <v>938225.37000000011</v>
      </c>
      <c r="E20" s="109">
        <f t="shared" si="1"/>
        <v>2453266</v>
      </c>
      <c r="F20" s="109">
        <f t="shared" si="1"/>
        <v>2856214</v>
      </c>
      <c r="G20" s="109">
        <f t="shared" si="1"/>
        <v>1170604</v>
      </c>
      <c r="H20" s="109">
        <f t="shared" si="1"/>
        <v>1170604</v>
      </c>
    </row>
    <row r="21" spans="2:8">
      <c r="B21" s="110" t="s">
        <v>131</v>
      </c>
      <c r="C21" s="111" t="s">
        <v>132</v>
      </c>
      <c r="D21" s="112">
        <f>SUM(D22)</f>
        <v>938225.37000000011</v>
      </c>
      <c r="E21" s="112">
        <f t="shared" si="1"/>
        <v>2453266</v>
      </c>
      <c r="F21" s="112">
        <f t="shared" si="1"/>
        <v>2856214</v>
      </c>
      <c r="G21" s="112">
        <f t="shared" si="1"/>
        <v>1170604</v>
      </c>
      <c r="H21" s="112">
        <f t="shared" si="1"/>
        <v>1170604</v>
      </c>
    </row>
    <row r="22" spans="2:8" ht="23">
      <c r="B22" s="113" t="s">
        <v>133</v>
      </c>
      <c r="C22" s="114" t="s">
        <v>134</v>
      </c>
      <c r="D22" s="115">
        <f>SUM(D23+D111)</f>
        <v>938225.37000000011</v>
      </c>
      <c r="E22" s="115">
        <f>SUM(E23+E111)</f>
        <v>2453266</v>
      </c>
      <c r="F22" s="115">
        <f>SUM(F23+F111)</f>
        <v>2856214</v>
      </c>
      <c r="G22" s="115">
        <f>SUM(G23+G111)</f>
        <v>1170604</v>
      </c>
      <c r="H22" s="115">
        <f>SUM(H23+H111)</f>
        <v>1170604</v>
      </c>
    </row>
    <row r="23" spans="2:8">
      <c r="B23" s="116" t="s">
        <v>135</v>
      </c>
      <c r="C23" s="117" t="s">
        <v>136</v>
      </c>
      <c r="D23" s="118">
        <f>SUM(D24+D41+D48+D58+D68+D77+D84+D93+D97+D33+D89+D107)</f>
        <v>762386.7300000001</v>
      </c>
      <c r="E23" s="118">
        <f t="shared" ref="E23:H23" si="2">SUM(E24+E41+E48+E58+E68+E77+E84+E93+E97+E33+E89+E107)</f>
        <v>2216710</v>
      </c>
      <c r="F23" s="118">
        <f t="shared" si="2"/>
        <v>2677260</v>
      </c>
      <c r="G23" s="118">
        <f t="shared" si="2"/>
        <v>991650</v>
      </c>
      <c r="H23" s="118">
        <f t="shared" si="2"/>
        <v>991650</v>
      </c>
    </row>
    <row r="24" spans="2:8">
      <c r="B24" s="119" t="s">
        <v>137</v>
      </c>
      <c r="C24" s="120" t="s">
        <v>138</v>
      </c>
      <c r="D24" s="121">
        <f>SUM(D25+D28)</f>
        <v>276280.12</v>
      </c>
      <c r="E24" s="121">
        <f>SUM(E25+E28)</f>
        <v>337700</v>
      </c>
      <c r="F24" s="121">
        <f>SUM(F25+F28)</f>
        <v>342150</v>
      </c>
      <c r="G24" s="121">
        <f>SUM(G25+G28)</f>
        <v>342150</v>
      </c>
      <c r="H24" s="121">
        <f>SUM(H25+H28)</f>
        <v>342150</v>
      </c>
    </row>
    <row r="25" spans="2:8">
      <c r="B25" s="122" t="s">
        <v>139</v>
      </c>
      <c r="C25" s="123" t="s">
        <v>70</v>
      </c>
      <c r="D25" s="124">
        <f>SUM(D26)</f>
        <v>240981.48</v>
      </c>
      <c r="E25" s="124">
        <f t="shared" ref="E25:H26" si="3">SUM(E26)</f>
        <v>301000</v>
      </c>
      <c r="F25" s="124">
        <f t="shared" si="3"/>
        <v>303800</v>
      </c>
      <c r="G25" s="124">
        <f t="shared" si="3"/>
        <v>303800</v>
      </c>
      <c r="H25" s="124">
        <f t="shared" si="3"/>
        <v>303800</v>
      </c>
    </row>
    <row r="26" spans="2:8">
      <c r="B26" s="125" t="s">
        <v>239</v>
      </c>
      <c r="C26" s="126" t="s">
        <v>141</v>
      </c>
      <c r="D26" s="127">
        <f>SUM(D27)</f>
        <v>240981.48</v>
      </c>
      <c r="E26" s="127">
        <f t="shared" si="3"/>
        <v>301000</v>
      </c>
      <c r="F26" s="127">
        <f t="shared" si="3"/>
        <v>303800</v>
      </c>
      <c r="G26" s="127">
        <f t="shared" si="3"/>
        <v>303800</v>
      </c>
      <c r="H26" s="127">
        <f t="shared" si="3"/>
        <v>303800</v>
      </c>
    </row>
    <row r="27" spans="2:8">
      <c r="B27" s="128">
        <v>31</v>
      </c>
      <c r="C27" s="103" t="s">
        <v>73</v>
      </c>
      <c r="D27" s="129">
        <v>240981.48</v>
      </c>
      <c r="E27" s="130">
        <v>301000</v>
      </c>
      <c r="F27" s="129">
        <v>303800</v>
      </c>
      <c r="G27" s="129">
        <v>303800</v>
      </c>
      <c r="H27" s="129">
        <v>303800</v>
      </c>
    </row>
    <row r="28" spans="2:8">
      <c r="B28" s="122" t="s">
        <v>142</v>
      </c>
      <c r="C28" s="123" t="s">
        <v>143</v>
      </c>
      <c r="D28" s="124">
        <f>SUM(D29+D31)</f>
        <v>35298.639999999999</v>
      </c>
      <c r="E28" s="124">
        <f t="shared" ref="E28:H28" si="4">SUM(E29+E31)</f>
        <v>36700</v>
      </c>
      <c r="F28" s="124">
        <f t="shared" si="4"/>
        <v>38350</v>
      </c>
      <c r="G28" s="124">
        <f t="shared" si="4"/>
        <v>38350</v>
      </c>
      <c r="H28" s="124">
        <f t="shared" si="4"/>
        <v>38350</v>
      </c>
    </row>
    <row r="29" spans="2:8">
      <c r="B29" s="125" t="s">
        <v>240</v>
      </c>
      <c r="C29" s="126" t="s">
        <v>145</v>
      </c>
      <c r="D29" s="127">
        <f>SUM(D30)</f>
        <v>17705.28</v>
      </c>
      <c r="E29" s="127">
        <f t="shared" ref="E29:H29" si="5">SUM(E30)</f>
        <v>18800</v>
      </c>
      <c r="F29" s="127">
        <f t="shared" si="5"/>
        <v>19350</v>
      </c>
      <c r="G29" s="127">
        <f t="shared" si="5"/>
        <v>19350</v>
      </c>
      <c r="H29" s="127">
        <f t="shared" si="5"/>
        <v>19350</v>
      </c>
    </row>
    <row r="30" spans="2:8">
      <c r="B30" s="128">
        <v>31</v>
      </c>
      <c r="C30" s="103" t="s">
        <v>73</v>
      </c>
      <c r="D30" s="129">
        <v>17705.28</v>
      </c>
      <c r="E30" s="130">
        <v>18800</v>
      </c>
      <c r="F30" s="129">
        <v>19350</v>
      </c>
      <c r="G30" s="129">
        <v>19350</v>
      </c>
      <c r="H30" s="129">
        <v>19350</v>
      </c>
    </row>
    <row r="31" spans="2:8">
      <c r="B31" s="125" t="s">
        <v>241</v>
      </c>
      <c r="C31" s="126" t="s">
        <v>146</v>
      </c>
      <c r="D31" s="127">
        <f>SUM(D32)</f>
        <v>17593.36</v>
      </c>
      <c r="E31" s="127">
        <f t="shared" ref="E31:H31" si="6">SUM(E32)</f>
        <v>17900</v>
      </c>
      <c r="F31" s="127">
        <f t="shared" si="6"/>
        <v>19000</v>
      </c>
      <c r="G31" s="127">
        <f t="shared" si="6"/>
        <v>19000</v>
      </c>
      <c r="H31" s="127">
        <f t="shared" si="6"/>
        <v>19000</v>
      </c>
    </row>
    <row r="32" spans="2:8">
      <c r="B32" s="128">
        <v>31</v>
      </c>
      <c r="C32" s="103" t="s">
        <v>73</v>
      </c>
      <c r="D32" s="129">
        <v>17593.36</v>
      </c>
      <c r="E32" s="130">
        <v>17900</v>
      </c>
      <c r="F32" s="129">
        <v>19000</v>
      </c>
      <c r="G32" s="129">
        <v>19000</v>
      </c>
      <c r="H32" s="129">
        <v>19000</v>
      </c>
    </row>
    <row r="33" spans="2:8">
      <c r="B33" s="119" t="s">
        <v>147</v>
      </c>
      <c r="C33" s="120" t="s">
        <v>148</v>
      </c>
      <c r="D33" s="121">
        <f>SUM(D34+D38)</f>
        <v>77427.42</v>
      </c>
      <c r="E33" s="121">
        <f>SUM(E34+E38)</f>
        <v>133700</v>
      </c>
      <c r="F33" s="121">
        <f>SUM(F34+F38)</f>
        <v>127800</v>
      </c>
      <c r="G33" s="121">
        <f>SUM(G34+G38)</f>
        <v>127800</v>
      </c>
      <c r="H33" s="121">
        <f>SUM(H34+H38)</f>
        <v>127800</v>
      </c>
    </row>
    <row r="34" spans="2:8">
      <c r="B34" s="122" t="s">
        <v>139</v>
      </c>
      <c r="C34" s="123" t="s">
        <v>70</v>
      </c>
      <c r="D34" s="124">
        <f>SUM(D35)</f>
        <v>70288.61</v>
      </c>
      <c r="E34" s="124">
        <f t="shared" ref="E34:H34" si="7">SUM(E35)</f>
        <v>122140</v>
      </c>
      <c r="F34" s="124">
        <f t="shared" si="7"/>
        <v>116240</v>
      </c>
      <c r="G34" s="124">
        <f t="shared" si="7"/>
        <v>116240</v>
      </c>
      <c r="H34" s="124">
        <f t="shared" si="7"/>
        <v>116240</v>
      </c>
    </row>
    <row r="35" spans="2:8">
      <c r="B35" s="125" t="s">
        <v>239</v>
      </c>
      <c r="C35" s="126" t="s">
        <v>141</v>
      </c>
      <c r="D35" s="127">
        <f>SUM(D36:D37)</f>
        <v>70288.61</v>
      </c>
      <c r="E35" s="127">
        <f t="shared" ref="E35:H35" si="8">SUM(E36:E37)</f>
        <v>122140</v>
      </c>
      <c r="F35" s="127">
        <f t="shared" si="8"/>
        <v>116240</v>
      </c>
      <c r="G35" s="127">
        <f t="shared" si="8"/>
        <v>116240</v>
      </c>
      <c r="H35" s="127">
        <f t="shared" si="8"/>
        <v>116240</v>
      </c>
    </row>
    <row r="36" spans="2:8">
      <c r="B36" s="128">
        <v>32</v>
      </c>
      <c r="C36" s="103" t="s">
        <v>74</v>
      </c>
      <c r="D36" s="129">
        <v>70247.38</v>
      </c>
      <c r="E36" s="130">
        <v>122140</v>
      </c>
      <c r="F36" s="129">
        <v>115940</v>
      </c>
      <c r="G36" s="129">
        <v>115940</v>
      </c>
      <c r="H36" s="129">
        <v>115940</v>
      </c>
    </row>
    <row r="37" spans="2:8">
      <c r="B37" s="128">
        <v>34</v>
      </c>
      <c r="C37" s="103" t="s">
        <v>78</v>
      </c>
      <c r="D37" s="129">
        <v>41.23</v>
      </c>
      <c r="E37" s="130">
        <v>0</v>
      </c>
      <c r="F37" s="129">
        <v>300</v>
      </c>
      <c r="G37" s="129">
        <v>300</v>
      </c>
      <c r="H37" s="129">
        <v>300</v>
      </c>
    </row>
    <row r="38" spans="2:8">
      <c r="B38" s="122" t="s">
        <v>149</v>
      </c>
      <c r="C38" s="123" t="s">
        <v>150</v>
      </c>
      <c r="D38" s="124">
        <f>SUM(D39)</f>
        <v>7138.81</v>
      </c>
      <c r="E38" s="124">
        <f t="shared" ref="E38:H39" si="9">SUM(E39)</f>
        <v>11560</v>
      </c>
      <c r="F38" s="124">
        <f t="shared" si="9"/>
        <v>11560</v>
      </c>
      <c r="G38" s="124">
        <f t="shared" si="9"/>
        <v>11560</v>
      </c>
      <c r="H38" s="124">
        <f t="shared" si="9"/>
        <v>11560</v>
      </c>
    </row>
    <row r="39" spans="2:8">
      <c r="B39" s="125" t="s">
        <v>242</v>
      </c>
      <c r="C39" s="126" t="s">
        <v>152</v>
      </c>
      <c r="D39" s="127">
        <f>SUM(D40)</f>
        <v>7138.81</v>
      </c>
      <c r="E39" s="127">
        <f t="shared" si="9"/>
        <v>11560</v>
      </c>
      <c r="F39" s="127">
        <f t="shared" si="9"/>
        <v>11560</v>
      </c>
      <c r="G39" s="127">
        <f t="shared" si="9"/>
        <v>11560</v>
      </c>
      <c r="H39" s="127">
        <f t="shared" si="9"/>
        <v>11560</v>
      </c>
    </row>
    <row r="40" spans="2:8">
      <c r="B40" s="128">
        <v>32</v>
      </c>
      <c r="C40" s="103" t="s">
        <v>74</v>
      </c>
      <c r="D40" s="129">
        <v>7138.81</v>
      </c>
      <c r="E40" s="130">
        <v>11560</v>
      </c>
      <c r="F40" s="129">
        <v>11560</v>
      </c>
      <c r="G40" s="129">
        <v>11560</v>
      </c>
      <c r="H40" s="129">
        <v>11560</v>
      </c>
    </row>
    <row r="41" spans="2:8" ht="23">
      <c r="B41" s="119" t="s">
        <v>153</v>
      </c>
      <c r="C41" s="120" t="s">
        <v>154</v>
      </c>
      <c r="D41" s="121">
        <f>SUM(D42+D45)</f>
        <v>7731.89</v>
      </c>
      <c r="E41" s="121">
        <f>SUM(E42+E45)</f>
        <v>16000</v>
      </c>
      <c r="F41" s="121">
        <f>SUM(F42+F45)</f>
        <v>8000</v>
      </c>
      <c r="G41" s="121">
        <f>SUM(G42+G45)</f>
        <v>8000</v>
      </c>
      <c r="H41" s="121">
        <f>SUM(H42+H45)</f>
        <v>8000</v>
      </c>
    </row>
    <row r="42" spans="2:8">
      <c r="B42" s="122" t="s">
        <v>139</v>
      </c>
      <c r="C42" s="123" t="s">
        <v>70</v>
      </c>
      <c r="D42" s="124">
        <f>SUM(D43)</f>
        <v>7339.33</v>
      </c>
      <c r="E42" s="124">
        <f t="shared" ref="E42:H43" si="10">SUM(E43)</f>
        <v>10000</v>
      </c>
      <c r="F42" s="124">
        <f t="shared" si="10"/>
        <v>4000</v>
      </c>
      <c r="G42" s="124">
        <f t="shared" si="10"/>
        <v>4000</v>
      </c>
      <c r="H42" s="124">
        <f t="shared" si="10"/>
        <v>4000</v>
      </c>
    </row>
    <row r="43" spans="2:8">
      <c r="B43" s="125" t="s">
        <v>239</v>
      </c>
      <c r="C43" s="126" t="s">
        <v>141</v>
      </c>
      <c r="D43" s="127">
        <f>SUM(D44)</f>
        <v>7339.33</v>
      </c>
      <c r="E43" s="127">
        <f t="shared" si="10"/>
        <v>10000</v>
      </c>
      <c r="F43" s="127">
        <f t="shared" si="10"/>
        <v>4000</v>
      </c>
      <c r="G43" s="127">
        <f t="shared" si="10"/>
        <v>4000</v>
      </c>
      <c r="H43" s="127">
        <f t="shared" si="10"/>
        <v>4000</v>
      </c>
    </row>
    <row r="44" spans="2:8">
      <c r="B44" s="128">
        <v>42</v>
      </c>
      <c r="C44" s="103" t="s">
        <v>155</v>
      </c>
      <c r="D44" s="129">
        <v>7339.33</v>
      </c>
      <c r="E44" s="130">
        <v>10000</v>
      </c>
      <c r="F44" s="129">
        <v>4000</v>
      </c>
      <c r="G44" s="129">
        <v>4000</v>
      </c>
      <c r="H44" s="129">
        <v>4000</v>
      </c>
    </row>
    <row r="45" spans="2:8">
      <c r="B45" s="122" t="s">
        <v>156</v>
      </c>
      <c r="C45" s="123" t="s">
        <v>114</v>
      </c>
      <c r="D45" s="124">
        <f>SUM(D46)</f>
        <v>392.56</v>
      </c>
      <c r="E45" s="124">
        <f t="shared" ref="E45:H46" si="11">SUM(E46)</f>
        <v>6000</v>
      </c>
      <c r="F45" s="124">
        <f t="shared" si="11"/>
        <v>4000</v>
      </c>
      <c r="G45" s="124">
        <f t="shared" si="11"/>
        <v>4000</v>
      </c>
      <c r="H45" s="124">
        <f t="shared" si="11"/>
        <v>4000</v>
      </c>
    </row>
    <row r="46" spans="2:8">
      <c r="B46" s="125" t="s">
        <v>157</v>
      </c>
      <c r="C46" s="126" t="s">
        <v>158</v>
      </c>
      <c r="D46" s="127">
        <f>SUM(D47)</f>
        <v>392.56</v>
      </c>
      <c r="E46" s="127">
        <f t="shared" si="11"/>
        <v>6000</v>
      </c>
      <c r="F46" s="127">
        <f t="shared" si="11"/>
        <v>4000</v>
      </c>
      <c r="G46" s="127">
        <f t="shared" si="11"/>
        <v>4000</v>
      </c>
      <c r="H46" s="127">
        <f t="shared" si="11"/>
        <v>4000</v>
      </c>
    </row>
    <row r="47" spans="2:8">
      <c r="B47" s="128">
        <v>42</v>
      </c>
      <c r="C47" s="103" t="s">
        <v>155</v>
      </c>
      <c r="D47" s="129">
        <v>392.56</v>
      </c>
      <c r="E47" s="130">
        <v>6000</v>
      </c>
      <c r="F47" s="129">
        <v>4000</v>
      </c>
      <c r="G47" s="129">
        <v>4000</v>
      </c>
      <c r="H47" s="129">
        <v>4000</v>
      </c>
    </row>
    <row r="48" spans="2:8" ht="23">
      <c r="B48" s="119" t="s">
        <v>159</v>
      </c>
      <c r="C48" s="120" t="s">
        <v>160</v>
      </c>
      <c r="D48" s="121">
        <f>SUM(D49+D52+D55)</f>
        <v>3614.55</v>
      </c>
      <c r="E48" s="121">
        <f t="shared" ref="E48:H48" si="12">SUM(E49+E52+E55)</f>
        <v>4700</v>
      </c>
      <c r="F48" s="121">
        <f t="shared" si="12"/>
        <v>4700</v>
      </c>
      <c r="G48" s="121">
        <f t="shared" si="12"/>
        <v>4700</v>
      </c>
      <c r="H48" s="121">
        <f t="shared" si="12"/>
        <v>4700</v>
      </c>
    </row>
    <row r="49" spans="2:8">
      <c r="B49" s="122" t="s">
        <v>139</v>
      </c>
      <c r="C49" s="123" t="s">
        <v>70</v>
      </c>
      <c r="D49" s="124">
        <f>SUM(D50)</f>
        <v>1270.01</v>
      </c>
      <c r="E49" s="124">
        <f t="shared" ref="E49:H50" si="13">SUM(E50)</f>
        <v>2000</v>
      </c>
      <c r="F49" s="124">
        <f t="shared" si="13"/>
        <v>2000</v>
      </c>
      <c r="G49" s="124">
        <f t="shared" si="13"/>
        <v>2000</v>
      </c>
      <c r="H49" s="124">
        <f t="shared" si="13"/>
        <v>2000</v>
      </c>
    </row>
    <row r="50" spans="2:8">
      <c r="B50" s="125" t="s">
        <v>239</v>
      </c>
      <c r="C50" s="126" t="s">
        <v>141</v>
      </c>
      <c r="D50" s="127">
        <f>SUM(D51)</f>
        <v>1270.01</v>
      </c>
      <c r="E50" s="127">
        <f t="shared" si="13"/>
        <v>2000</v>
      </c>
      <c r="F50" s="127">
        <f t="shared" si="13"/>
        <v>2000</v>
      </c>
      <c r="G50" s="127">
        <f t="shared" si="13"/>
        <v>2000</v>
      </c>
      <c r="H50" s="127">
        <f t="shared" si="13"/>
        <v>2000</v>
      </c>
    </row>
    <row r="51" spans="2:8">
      <c r="B51" s="128">
        <v>42</v>
      </c>
      <c r="C51" s="103" t="s">
        <v>155</v>
      </c>
      <c r="D51" s="129">
        <v>1270.01</v>
      </c>
      <c r="E51" s="130">
        <v>2000</v>
      </c>
      <c r="F51" s="129">
        <v>2000</v>
      </c>
      <c r="G51" s="129">
        <v>2000</v>
      </c>
      <c r="H51" s="129">
        <v>2000</v>
      </c>
    </row>
    <row r="52" spans="2:8">
      <c r="B52" s="122" t="s">
        <v>156</v>
      </c>
      <c r="C52" s="123" t="s">
        <v>114</v>
      </c>
      <c r="D52" s="124">
        <f>SUM(D53)</f>
        <v>2344.54</v>
      </c>
      <c r="E52" s="124">
        <f t="shared" ref="E52:H53" si="14">SUM(E53)</f>
        <v>2000</v>
      </c>
      <c r="F52" s="124">
        <f t="shared" si="14"/>
        <v>2000</v>
      </c>
      <c r="G52" s="124">
        <f t="shared" si="14"/>
        <v>2000</v>
      </c>
      <c r="H52" s="124">
        <f t="shared" si="14"/>
        <v>2000</v>
      </c>
    </row>
    <row r="53" spans="2:8">
      <c r="B53" s="125" t="s">
        <v>157</v>
      </c>
      <c r="C53" s="126" t="s">
        <v>158</v>
      </c>
      <c r="D53" s="127">
        <f>SUM(D54)</f>
        <v>2344.54</v>
      </c>
      <c r="E53" s="127">
        <f t="shared" si="14"/>
        <v>2000</v>
      </c>
      <c r="F53" s="127">
        <f t="shared" si="14"/>
        <v>2000</v>
      </c>
      <c r="G53" s="127">
        <f t="shared" si="14"/>
        <v>2000</v>
      </c>
      <c r="H53" s="127">
        <f t="shared" si="14"/>
        <v>2000</v>
      </c>
    </row>
    <row r="54" spans="2:8">
      <c r="B54" s="128">
        <v>42</v>
      </c>
      <c r="C54" s="103" t="s">
        <v>155</v>
      </c>
      <c r="D54" s="129">
        <v>2344.54</v>
      </c>
      <c r="E54" s="130">
        <v>2000</v>
      </c>
      <c r="F54" s="129">
        <v>2000</v>
      </c>
      <c r="G54" s="129">
        <v>2000</v>
      </c>
      <c r="H54" s="129">
        <v>2000</v>
      </c>
    </row>
    <row r="55" spans="2:8">
      <c r="B55" s="122" t="s">
        <v>161</v>
      </c>
      <c r="C55" s="123" t="s">
        <v>162</v>
      </c>
      <c r="D55" s="124">
        <f>SUM(D56)</f>
        <v>0</v>
      </c>
      <c r="E55" s="124">
        <f t="shared" ref="E55:H55" si="15">SUM(E56)</f>
        <v>700</v>
      </c>
      <c r="F55" s="124">
        <f t="shared" si="15"/>
        <v>700</v>
      </c>
      <c r="G55" s="124">
        <f t="shared" si="15"/>
        <v>700</v>
      </c>
      <c r="H55" s="124">
        <f t="shared" si="15"/>
        <v>700</v>
      </c>
    </row>
    <row r="56" spans="2:8">
      <c r="B56" s="125" t="s">
        <v>243</v>
      </c>
      <c r="C56" s="126" t="s">
        <v>163</v>
      </c>
      <c r="D56" s="127">
        <v>0</v>
      </c>
      <c r="E56" s="127">
        <v>700</v>
      </c>
      <c r="F56" s="127">
        <v>700</v>
      </c>
      <c r="G56" s="127">
        <v>700</v>
      </c>
      <c r="H56" s="127">
        <v>700</v>
      </c>
    </row>
    <row r="57" spans="2:8">
      <c r="B57" s="128">
        <v>42</v>
      </c>
      <c r="C57" s="103" t="s">
        <v>155</v>
      </c>
      <c r="D57" s="129">
        <v>0</v>
      </c>
      <c r="E57" s="130">
        <v>700</v>
      </c>
      <c r="F57" s="129">
        <v>700</v>
      </c>
      <c r="G57" s="129">
        <v>700</v>
      </c>
      <c r="H57" s="129">
        <v>700</v>
      </c>
    </row>
    <row r="58" spans="2:8" ht="23">
      <c r="B58" s="119" t="s">
        <v>164</v>
      </c>
      <c r="C58" s="120" t="s">
        <v>165</v>
      </c>
      <c r="D58" s="121">
        <f>SUM(D59+D62+D65)</f>
        <v>640.72</v>
      </c>
      <c r="E58" s="121">
        <f t="shared" ref="E58:H58" si="16">SUM(E59+E62+E65)</f>
        <v>4000</v>
      </c>
      <c r="F58" s="121">
        <f t="shared" si="16"/>
        <v>4000</v>
      </c>
      <c r="G58" s="121">
        <f t="shared" si="16"/>
        <v>4000</v>
      </c>
      <c r="H58" s="121">
        <f t="shared" si="16"/>
        <v>4000</v>
      </c>
    </row>
    <row r="59" spans="2:8">
      <c r="B59" s="122" t="s">
        <v>139</v>
      </c>
      <c r="C59" s="123" t="s">
        <v>70</v>
      </c>
      <c r="D59" s="124">
        <f>SUM(D60)</f>
        <v>500</v>
      </c>
      <c r="E59" s="124">
        <f t="shared" ref="E59:H60" si="17">SUM(E60)</f>
        <v>2000</v>
      </c>
      <c r="F59" s="124">
        <f t="shared" si="17"/>
        <v>2000</v>
      </c>
      <c r="G59" s="124">
        <f t="shared" si="17"/>
        <v>2000</v>
      </c>
      <c r="H59" s="124">
        <f t="shared" si="17"/>
        <v>2000</v>
      </c>
    </row>
    <row r="60" spans="2:8">
      <c r="B60" s="125" t="s">
        <v>239</v>
      </c>
      <c r="C60" s="126" t="s">
        <v>141</v>
      </c>
      <c r="D60" s="127">
        <f>SUM(D61)</f>
        <v>500</v>
      </c>
      <c r="E60" s="127">
        <f t="shared" si="17"/>
        <v>2000</v>
      </c>
      <c r="F60" s="127">
        <f t="shared" si="17"/>
        <v>2000</v>
      </c>
      <c r="G60" s="127">
        <f t="shared" si="17"/>
        <v>2000</v>
      </c>
      <c r="H60" s="127">
        <f t="shared" si="17"/>
        <v>2000</v>
      </c>
    </row>
    <row r="61" spans="2:8">
      <c r="B61" s="128">
        <v>42</v>
      </c>
      <c r="C61" s="103" t="s">
        <v>155</v>
      </c>
      <c r="D61" s="129">
        <v>500</v>
      </c>
      <c r="E61" s="130">
        <v>2000</v>
      </c>
      <c r="F61" s="129">
        <v>2000</v>
      </c>
      <c r="G61" s="129">
        <v>2000</v>
      </c>
      <c r="H61" s="129">
        <v>2000</v>
      </c>
    </row>
    <row r="62" spans="2:8">
      <c r="B62" s="122" t="s">
        <v>156</v>
      </c>
      <c r="C62" s="123" t="s">
        <v>114</v>
      </c>
      <c r="D62" s="124">
        <f>SUM(D63)</f>
        <v>40.72</v>
      </c>
      <c r="E62" s="124">
        <f t="shared" ref="E62:H63" si="18">SUM(E63)</f>
        <v>1000</v>
      </c>
      <c r="F62" s="124">
        <f t="shared" si="18"/>
        <v>1000</v>
      </c>
      <c r="G62" s="124">
        <f t="shared" si="18"/>
        <v>1000</v>
      </c>
      <c r="H62" s="124">
        <f t="shared" si="18"/>
        <v>1000</v>
      </c>
    </row>
    <row r="63" spans="2:8">
      <c r="B63" s="125" t="s">
        <v>157</v>
      </c>
      <c r="C63" s="126" t="s">
        <v>158</v>
      </c>
      <c r="D63" s="127">
        <f>SUM(D64)</f>
        <v>40.72</v>
      </c>
      <c r="E63" s="127">
        <f t="shared" si="18"/>
        <v>1000</v>
      </c>
      <c r="F63" s="127">
        <f t="shared" si="18"/>
        <v>1000</v>
      </c>
      <c r="G63" s="127">
        <f t="shared" si="18"/>
        <v>1000</v>
      </c>
      <c r="H63" s="127">
        <f t="shared" si="18"/>
        <v>1000</v>
      </c>
    </row>
    <row r="64" spans="2:8">
      <c r="B64" s="128">
        <v>42</v>
      </c>
      <c r="C64" s="103" t="s">
        <v>155</v>
      </c>
      <c r="D64" s="129">
        <v>40.72</v>
      </c>
      <c r="E64" s="130">
        <v>1000</v>
      </c>
      <c r="F64" s="129">
        <v>1000</v>
      </c>
      <c r="G64" s="129">
        <v>1000</v>
      </c>
      <c r="H64" s="129">
        <v>1000</v>
      </c>
    </row>
    <row r="65" spans="2:10">
      <c r="B65" s="122" t="s">
        <v>161</v>
      </c>
      <c r="C65" s="123" t="s">
        <v>162</v>
      </c>
      <c r="D65" s="124">
        <f>SUM(D66)</f>
        <v>100</v>
      </c>
      <c r="E65" s="124">
        <f t="shared" ref="E65:H65" si="19">SUM(E66)</f>
        <v>1000</v>
      </c>
      <c r="F65" s="124">
        <f t="shared" si="19"/>
        <v>1000</v>
      </c>
      <c r="G65" s="124">
        <f t="shared" si="19"/>
        <v>1000</v>
      </c>
      <c r="H65" s="124">
        <f t="shared" si="19"/>
        <v>1000</v>
      </c>
    </row>
    <row r="66" spans="2:10">
      <c r="B66" s="125" t="s">
        <v>243</v>
      </c>
      <c r="C66" s="126" t="s">
        <v>163</v>
      </c>
      <c r="D66" s="127">
        <f>SUM(D67)</f>
        <v>100</v>
      </c>
      <c r="E66" s="127">
        <v>1000</v>
      </c>
      <c r="F66" s="127">
        <v>1000</v>
      </c>
      <c r="G66" s="127">
        <v>1000</v>
      </c>
      <c r="H66" s="127">
        <v>1000</v>
      </c>
    </row>
    <row r="67" spans="2:10">
      <c r="B67" s="128">
        <v>42</v>
      </c>
      <c r="C67" s="103" t="s">
        <v>155</v>
      </c>
      <c r="D67" s="129">
        <v>100</v>
      </c>
      <c r="E67" s="130">
        <v>1000</v>
      </c>
      <c r="F67" s="129">
        <v>1000</v>
      </c>
      <c r="G67" s="129">
        <v>1000</v>
      </c>
      <c r="H67" s="129">
        <v>1000</v>
      </c>
    </row>
    <row r="68" spans="2:10" ht="23">
      <c r="B68" s="119" t="s">
        <v>166</v>
      </c>
      <c r="C68" s="120" t="s">
        <v>167</v>
      </c>
      <c r="D68" s="121">
        <f>SUM(D69+D72)</f>
        <v>700</v>
      </c>
      <c r="E68" s="121">
        <f t="shared" ref="E68:H68" si="20">SUM(E69+E72)</f>
        <v>850000</v>
      </c>
      <c r="F68" s="121">
        <f t="shared" si="20"/>
        <v>1250000</v>
      </c>
      <c r="G68" s="121">
        <f t="shared" si="20"/>
        <v>500000</v>
      </c>
      <c r="H68" s="121">
        <f t="shared" si="20"/>
        <v>500000</v>
      </c>
    </row>
    <row r="69" spans="2:10">
      <c r="B69" s="122" t="s">
        <v>244</v>
      </c>
      <c r="C69" s="123" t="s">
        <v>82</v>
      </c>
      <c r="D69" s="124">
        <f>SUM(D70)</f>
        <v>700</v>
      </c>
      <c r="E69" s="124">
        <f t="shared" ref="E69:H70" si="21">SUM(E70)</f>
        <v>850000</v>
      </c>
      <c r="F69" s="124">
        <f t="shared" si="21"/>
        <v>1250000</v>
      </c>
      <c r="G69" s="124">
        <f t="shared" si="21"/>
        <v>500000</v>
      </c>
      <c r="H69" s="124">
        <f t="shared" si="21"/>
        <v>500000</v>
      </c>
    </row>
    <row r="70" spans="2:10">
      <c r="B70" s="125" t="s">
        <v>245</v>
      </c>
      <c r="C70" s="126" t="s">
        <v>141</v>
      </c>
      <c r="D70" s="127">
        <f>SUM(D71)</f>
        <v>700</v>
      </c>
      <c r="E70" s="127">
        <f t="shared" si="21"/>
        <v>850000</v>
      </c>
      <c r="F70" s="127">
        <f t="shared" si="21"/>
        <v>1250000</v>
      </c>
      <c r="G70" s="127">
        <f t="shared" si="21"/>
        <v>500000</v>
      </c>
      <c r="H70" s="127">
        <f t="shared" si="21"/>
        <v>500000</v>
      </c>
    </row>
    <row r="71" spans="2:10">
      <c r="B71" s="128">
        <v>45</v>
      </c>
      <c r="C71" s="103" t="s">
        <v>168</v>
      </c>
      <c r="D71" s="129">
        <v>700</v>
      </c>
      <c r="E71" s="130">
        <v>850000</v>
      </c>
      <c r="F71" s="129">
        <v>1250000</v>
      </c>
      <c r="G71" s="129">
        <v>500000</v>
      </c>
      <c r="H71" s="129">
        <v>500000</v>
      </c>
      <c r="J71" s="138"/>
    </row>
    <row r="72" spans="2:10">
      <c r="B72" s="122" t="s">
        <v>142</v>
      </c>
      <c r="C72" s="123" t="s">
        <v>143</v>
      </c>
      <c r="D72" s="124">
        <f>SUM(D73+D75)</f>
        <v>0</v>
      </c>
      <c r="E72" s="124">
        <f t="shared" ref="E72:H72" si="22">SUM(E73+E75)</f>
        <v>0</v>
      </c>
      <c r="F72" s="124">
        <f t="shared" si="22"/>
        <v>0</v>
      </c>
      <c r="G72" s="124">
        <f t="shared" si="22"/>
        <v>0</v>
      </c>
      <c r="H72" s="124">
        <f t="shared" si="22"/>
        <v>0</v>
      </c>
    </row>
    <row r="73" spans="2:10">
      <c r="B73" s="125" t="s">
        <v>144</v>
      </c>
      <c r="C73" s="126" t="s">
        <v>145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</row>
    <row r="74" spans="2:10">
      <c r="B74" s="128">
        <v>45</v>
      </c>
      <c r="C74" s="103" t="s">
        <v>168</v>
      </c>
      <c r="D74" s="129">
        <v>0</v>
      </c>
      <c r="E74" s="130">
        <v>0</v>
      </c>
      <c r="F74" s="129">
        <v>0</v>
      </c>
      <c r="G74" s="129">
        <v>0</v>
      </c>
      <c r="H74" s="129">
        <v>0</v>
      </c>
    </row>
    <row r="75" spans="2:10">
      <c r="B75" s="125" t="s">
        <v>169</v>
      </c>
      <c r="C75" s="126" t="s">
        <v>170</v>
      </c>
      <c r="D75" s="127">
        <v>0</v>
      </c>
      <c r="E75" s="127">
        <v>0</v>
      </c>
      <c r="F75" s="127">
        <v>0</v>
      </c>
      <c r="G75" s="127">
        <f t="shared" ref="G75:H75" si="23">SUM(G76)</f>
        <v>0</v>
      </c>
      <c r="H75" s="127">
        <f t="shared" si="23"/>
        <v>0</v>
      </c>
    </row>
    <row r="76" spans="2:10">
      <c r="B76" s="128">
        <v>45</v>
      </c>
      <c r="C76" s="103" t="s">
        <v>168</v>
      </c>
      <c r="D76" s="129">
        <v>0</v>
      </c>
      <c r="E76" s="130">
        <v>0</v>
      </c>
      <c r="F76" s="129">
        <v>0</v>
      </c>
      <c r="G76" s="129">
        <v>0</v>
      </c>
      <c r="H76" s="129">
        <v>0</v>
      </c>
    </row>
    <row r="77" spans="2:10" ht="23">
      <c r="B77" s="119" t="s">
        <v>171</v>
      </c>
      <c r="C77" s="120" t="s">
        <v>172</v>
      </c>
      <c r="D77" s="121">
        <f>SUM(D78+D81)</f>
        <v>188634.48</v>
      </c>
      <c r="E77" s="121">
        <f t="shared" ref="E77:H77" si="24">SUM(E78+E81)</f>
        <v>0</v>
      </c>
      <c r="F77" s="121">
        <f t="shared" si="24"/>
        <v>0</v>
      </c>
      <c r="G77" s="121">
        <f t="shared" si="24"/>
        <v>0</v>
      </c>
      <c r="H77" s="121">
        <f t="shared" si="24"/>
        <v>0</v>
      </c>
    </row>
    <row r="78" spans="2:10">
      <c r="B78" s="122" t="s">
        <v>139</v>
      </c>
      <c r="C78" s="123" t="s">
        <v>70</v>
      </c>
      <c r="D78" s="124">
        <f>SUM(D79)</f>
        <v>188634.48</v>
      </c>
      <c r="E78" s="124">
        <f t="shared" ref="E78:H79" si="25">SUM(E79)</f>
        <v>0</v>
      </c>
      <c r="F78" s="124">
        <f t="shared" si="25"/>
        <v>0</v>
      </c>
      <c r="G78" s="124">
        <f t="shared" si="25"/>
        <v>0</v>
      </c>
      <c r="H78" s="124">
        <f t="shared" si="25"/>
        <v>0</v>
      </c>
    </row>
    <row r="79" spans="2:10">
      <c r="B79" s="125" t="s">
        <v>239</v>
      </c>
      <c r="C79" s="126" t="s">
        <v>141</v>
      </c>
      <c r="D79" s="127">
        <f>SUM(D80)</f>
        <v>188634.48</v>
      </c>
      <c r="E79" s="127">
        <f t="shared" si="25"/>
        <v>0</v>
      </c>
      <c r="F79" s="127">
        <f t="shared" si="25"/>
        <v>0</v>
      </c>
      <c r="G79" s="127">
        <f t="shared" si="25"/>
        <v>0</v>
      </c>
      <c r="H79" s="127">
        <f t="shared" si="25"/>
        <v>0</v>
      </c>
    </row>
    <row r="80" spans="2:10">
      <c r="B80" s="128">
        <v>45</v>
      </c>
      <c r="C80" s="103" t="s">
        <v>168</v>
      </c>
      <c r="D80" s="129">
        <v>188634.48</v>
      </c>
      <c r="E80" s="130">
        <v>0</v>
      </c>
      <c r="F80" s="129">
        <v>0</v>
      </c>
      <c r="G80" s="129">
        <v>0</v>
      </c>
      <c r="H80" s="129">
        <v>0</v>
      </c>
    </row>
    <row r="81" spans="2:8">
      <c r="B81" s="122" t="s">
        <v>142</v>
      </c>
      <c r="C81" s="123" t="s">
        <v>143</v>
      </c>
      <c r="D81" s="124">
        <f>SUM(D82)</f>
        <v>0</v>
      </c>
      <c r="E81" s="124">
        <f t="shared" ref="E81:H82" si="26">SUM(E82)</f>
        <v>0</v>
      </c>
      <c r="F81" s="124">
        <f t="shared" si="26"/>
        <v>0</v>
      </c>
      <c r="G81" s="124">
        <f t="shared" si="26"/>
        <v>0</v>
      </c>
      <c r="H81" s="124">
        <f t="shared" si="26"/>
        <v>0</v>
      </c>
    </row>
    <row r="82" spans="2:8">
      <c r="B82" s="125" t="s">
        <v>240</v>
      </c>
      <c r="C82" s="126" t="s">
        <v>145</v>
      </c>
      <c r="D82" s="127">
        <f>SUM(D83)</f>
        <v>0</v>
      </c>
      <c r="E82" s="127">
        <f t="shared" si="26"/>
        <v>0</v>
      </c>
      <c r="F82" s="127">
        <f t="shared" si="26"/>
        <v>0</v>
      </c>
      <c r="G82" s="127">
        <f t="shared" si="26"/>
        <v>0</v>
      </c>
      <c r="H82" s="127">
        <f t="shared" si="26"/>
        <v>0</v>
      </c>
    </row>
    <row r="83" spans="2:8">
      <c r="B83" s="128">
        <v>45</v>
      </c>
      <c r="C83" s="103" t="s">
        <v>168</v>
      </c>
      <c r="D83" s="129">
        <v>0</v>
      </c>
      <c r="E83" s="130">
        <v>0</v>
      </c>
      <c r="F83" s="129">
        <v>0</v>
      </c>
      <c r="G83" s="129">
        <v>0</v>
      </c>
      <c r="H83" s="129">
        <v>0</v>
      </c>
    </row>
    <row r="84" spans="2:8" ht="23">
      <c r="B84" s="119" t="s">
        <v>173</v>
      </c>
      <c r="C84" s="120" t="s">
        <v>174</v>
      </c>
      <c r="D84" s="121">
        <f>SUM(D85)</f>
        <v>154987.54999999999</v>
      </c>
      <c r="E84" s="121">
        <f t="shared" ref="E84:H85" si="27">SUM(E85)</f>
        <v>0</v>
      </c>
      <c r="F84" s="121">
        <f t="shared" si="27"/>
        <v>0</v>
      </c>
      <c r="G84" s="121">
        <f t="shared" si="27"/>
        <v>0</v>
      </c>
      <c r="H84" s="121">
        <f t="shared" si="27"/>
        <v>0</v>
      </c>
    </row>
    <row r="85" spans="2:8">
      <c r="B85" s="122" t="s">
        <v>139</v>
      </c>
      <c r="C85" s="123" t="s">
        <v>70</v>
      </c>
      <c r="D85" s="124">
        <f>SUM(D86)</f>
        <v>154987.54999999999</v>
      </c>
      <c r="E85" s="124">
        <f t="shared" si="27"/>
        <v>0</v>
      </c>
      <c r="F85" s="124">
        <f t="shared" si="27"/>
        <v>0</v>
      </c>
      <c r="G85" s="124">
        <f t="shared" si="27"/>
        <v>0</v>
      </c>
      <c r="H85" s="124">
        <f t="shared" si="27"/>
        <v>0</v>
      </c>
    </row>
    <row r="86" spans="2:8">
      <c r="B86" s="125" t="s">
        <v>239</v>
      </c>
      <c r="C86" s="126" t="s">
        <v>141</v>
      </c>
      <c r="D86" s="127">
        <f>SUM(D87:D88)</f>
        <v>154987.54999999999</v>
      </c>
      <c r="E86" s="127">
        <f t="shared" ref="E86:H86" si="28">SUM(E87:E88)</f>
        <v>0</v>
      </c>
      <c r="F86" s="127">
        <f t="shared" si="28"/>
        <v>0</v>
      </c>
      <c r="G86" s="127">
        <f t="shared" si="28"/>
        <v>0</v>
      </c>
      <c r="H86" s="127">
        <f t="shared" si="28"/>
        <v>0</v>
      </c>
    </row>
    <row r="87" spans="2:8">
      <c r="B87" s="128">
        <v>42</v>
      </c>
      <c r="C87" s="103" t="s">
        <v>155</v>
      </c>
      <c r="D87" s="129">
        <v>29587.07</v>
      </c>
      <c r="E87" s="130">
        <v>0</v>
      </c>
      <c r="F87" s="129">
        <v>0</v>
      </c>
      <c r="G87" s="129">
        <v>0</v>
      </c>
      <c r="H87" s="129">
        <v>0</v>
      </c>
    </row>
    <row r="88" spans="2:8">
      <c r="B88" s="128">
        <v>45</v>
      </c>
      <c r="C88" s="103" t="s">
        <v>168</v>
      </c>
      <c r="D88" s="129">
        <v>125400.48</v>
      </c>
      <c r="E88" s="130">
        <v>0</v>
      </c>
      <c r="F88" s="129">
        <v>0</v>
      </c>
      <c r="G88" s="129">
        <v>0</v>
      </c>
      <c r="H88" s="129">
        <v>0</v>
      </c>
    </row>
    <row r="89" spans="2:8" ht="23">
      <c r="B89" s="119" t="s">
        <v>175</v>
      </c>
      <c r="C89" s="120" t="s">
        <v>176</v>
      </c>
      <c r="D89" s="121">
        <f>SUM(D90)</f>
        <v>0</v>
      </c>
      <c r="E89" s="121">
        <f t="shared" ref="E89:H90" si="29">SUM(E90)</f>
        <v>0</v>
      </c>
      <c r="F89" s="121">
        <f t="shared" si="29"/>
        <v>0</v>
      </c>
      <c r="G89" s="121">
        <f t="shared" si="29"/>
        <v>0</v>
      </c>
      <c r="H89" s="121">
        <f t="shared" si="29"/>
        <v>0</v>
      </c>
    </row>
    <row r="90" spans="2:8">
      <c r="B90" s="122" t="s">
        <v>139</v>
      </c>
      <c r="C90" s="123" t="s">
        <v>70</v>
      </c>
      <c r="D90" s="124">
        <f>SUM(D91)</f>
        <v>0</v>
      </c>
      <c r="E90" s="124">
        <f t="shared" si="29"/>
        <v>0</v>
      </c>
      <c r="F90" s="124">
        <f t="shared" si="29"/>
        <v>0</v>
      </c>
      <c r="G90" s="124">
        <f t="shared" si="29"/>
        <v>0</v>
      </c>
      <c r="H90" s="124">
        <f t="shared" si="29"/>
        <v>0</v>
      </c>
    </row>
    <row r="91" spans="2:8">
      <c r="B91" s="125" t="s">
        <v>239</v>
      </c>
      <c r="C91" s="126" t="s">
        <v>141</v>
      </c>
      <c r="D91" s="127">
        <f>SUM(D92:D92)</f>
        <v>0</v>
      </c>
      <c r="E91" s="127">
        <f t="shared" ref="E91:H91" si="30">SUM(E92:E92)</f>
        <v>0</v>
      </c>
      <c r="F91" s="127">
        <f t="shared" si="30"/>
        <v>0</v>
      </c>
      <c r="G91" s="127">
        <f t="shared" si="30"/>
        <v>0</v>
      </c>
      <c r="H91" s="127">
        <f t="shared" si="30"/>
        <v>0</v>
      </c>
    </row>
    <row r="92" spans="2:8">
      <c r="B92" s="128">
        <v>45</v>
      </c>
      <c r="C92" s="103" t="s">
        <v>168</v>
      </c>
      <c r="D92" s="129">
        <v>0</v>
      </c>
      <c r="E92" s="130">
        <v>0</v>
      </c>
      <c r="F92" s="129">
        <v>0</v>
      </c>
      <c r="G92" s="129">
        <v>0</v>
      </c>
      <c r="H92" s="129">
        <v>0</v>
      </c>
    </row>
    <row r="93" spans="2:8" ht="23">
      <c r="B93" s="119" t="s">
        <v>177</v>
      </c>
      <c r="C93" s="120" t="s">
        <v>178</v>
      </c>
      <c r="D93" s="121">
        <f>SUM(D94)</f>
        <v>52370</v>
      </c>
      <c r="E93" s="121">
        <f t="shared" ref="E93:H95" si="31">SUM(E94)</f>
        <v>0</v>
      </c>
      <c r="F93" s="121">
        <f t="shared" si="31"/>
        <v>0</v>
      </c>
      <c r="G93" s="121">
        <f t="shared" si="31"/>
        <v>0</v>
      </c>
      <c r="H93" s="121">
        <f t="shared" si="31"/>
        <v>0</v>
      </c>
    </row>
    <row r="94" spans="2:8">
      <c r="B94" s="122" t="s">
        <v>139</v>
      </c>
      <c r="C94" s="123" t="s">
        <v>70</v>
      </c>
      <c r="D94" s="124">
        <f>SUM(D95)</f>
        <v>52370</v>
      </c>
      <c r="E94" s="124">
        <f t="shared" si="31"/>
        <v>0</v>
      </c>
      <c r="F94" s="124">
        <f t="shared" si="31"/>
        <v>0</v>
      </c>
      <c r="G94" s="124">
        <f t="shared" si="31"/>
        <v>0</v>
      </c>
      <c r="H94" s="124">
        <f t="shared" si="31"/>
        <v>0</v>
      </c>
    </row>
    <row r="95" spans="2:8">
      <c r="B95" s="125" t="s">
        <v>239</v>
      </c>
      <c r="C95" s="126" t="s">
        <v>141</v>
      </c>
      <c r="D95" s="127">
        <f>SUM(D96)</f>
        <v>52370</v>
      </c>
      <c r="E95" s="127">
        <f t="shared" si="31"/>
        <v>0</v>
      </c>
      <c r="F95" s="127">
        <f t="shared" si="31"/>
        <v>0</v>
      </c>
      <c r="G95" s="127">
        <f t="shared" si="31"/>
        <v>0</v>
      </c>
      <c r="H95" s="127">
        <f t="shared" si="31"/>
        <v>0</v>
      </c>
    </row>
    <row r="96" spans="2:8">
      <c r="B96" s="128">
        <v>32</v>
      </c>
      <c r="C96" s="103" t="s">
        <v>74</v>
      </c>
      <c r="D96" s="129">
        <v>52370</v>
      </c>
      <c r="E96" s="130">
        <v>0</v>
      </c>
      <c r="F96" s="129">
        <v>0</v>
      </c>
      <c r="G96" s="129">
        <v>0</v>
      </c>
      <c r="H96" s="129">
        <v>0</v>
      </c>
    </row>
    <row r="97" spans="2:8" ht="23">
      <c r="B97" s="119" t="s">
        <v>179</v>
      </c>
      <c r="C97" s="120" t="s">
        <v>180</v>
      </c>
      <c r="D97" s="121">
        <f>SUM(D98+D101+D104)</f>
        <v>0</v>
      </c>
      <c r="E97" s="121">
        <f t="shared" ref="E97:H97" si="32">SUM(E98+E101+E104)</f>
        <v>865610</v>
      </c>
      <c r="F97" s="121">
        <f t="shared" si="32"/>
        <v>935610</v>
      </c>
      <c r="G97" s="121">
        <f t="shared" si="32"/>
        <v>0</v>
      </c>
      <c r="H97" s="121">
        <f t="shared" si="32"/>
        <v>0</v>
      </c>
    </row>
    <row r="98" spans="2:8">
      <c r="B98" s="122" t="s">
        <v>149</v>
      </c>
      <c r="C98" s="123" t="s">
        <v>77</v>
      </c>
      <c r="D98" s="124">
        <f>SUM(D99)</f>
        <v>0</v>
      </c>
      <c r="E98" s="124">
        <f t="shared" ref="E98:H99" si="33">SUM(E99)</f>
        <v>46690</v>
      </c>
      <c r="F98" s="124">
        <f t="shared" si="33"/>
        <v>165610</v>
      </c>
      <c r="G98" s="124">
        <f t="shared" si="33"/>
        <v>0</v>
      </c>
      <c r="H98" s="124">
        <f t="shared" si="33"/>
        <v>0</v>
      </c>
    </row>
    <row r="99" spans="2:8">
      <c r="B99" s="125" t="s">
        <v>151</v>
      </c>
      <c r="C99" s="126" t="s">
        <v>141</v>
      </c>
      <c r="D99" s="127">
        <f>SUM(D100)</f>
        <v>0</v>
      </c>
      <c r="E99" s="127">
        <f t="shared" si="33"/>
        <v>46690</v>
      </c>
      <c r="F99" s="127">
        <f t="shared" si="33"/>
        <v>165610</v>
      </c>
      <c r="G99" s="127">
        <f t="shared" si="33"/>
        <v>0</v>
      </c>
      <c r="H99" s="127">
        <f t="shared" si="33"/>
        <v>0</v>
      </c>
    </row>
    <row r="100" spans="2:8">
      <c r="B100" s="128">
        <v>45</v>
      </c>
      <c r="C100" s="103" t="s">
        <v>168</v>
      </c>
      <c r="D100" s="129">
        <v>0</v>
      </c>
      <c r="E100" s="130">
        <v>46690</v>
      </c>
      <c r="F100" s="129">
        <v>165610</v>
      </c>
      <c r="G100" s="129">
        <v>0</v>
      </c>
      <c r="H100" s="129">
        <v>0</v>
      </c>
    </row>
    <row r="101" spans="2:8">
      <c r="B101" s="122" t="s">
        <v>142</v>
      </c>
      <c r="C101" s="123" t="s">
        <v>143</v>
      </c>
      <c r="D101" s="124">
        <f>SUM(D102)</f>
        <v>0</v>
      </c>
      <c r="E101" s="124">
        <f t="shared" ref="E101:H102" si="34">SUM(E102)</f>
        <v>700000</v>
      </c>
      <c r="F101" s="124">
        <f t="shared" si="34"/>
        <v>770000</v>
      </c>
      <c r="G101" s="124">
        <f t="shared" si="34"/>
        <v>0</v>
      </c>
      <c r="H101" s="124">
        <f t="shared" si="34"/>
        <v>0</v>
      </c>
    </row>
    <row r="102" spans="2:8">
      <c r="B102" s="125" t="s">
        <v>246</v>
      </c>
      <c r="C102" s="126" t="s">
        <v>181</v>
      </c>
      <c r="D102" s="127">
        <f>SUM(D103)</f>
        <v>0</v>
      </c>
      <c r="E102" s="127">
        <f t="shared" si="34"/>
        <v>700000</v>
      </c>
      <c r="F102" s="127">
        <f t="shared" si="34"/>
        <v>770000</v>
      </c>
      <c r="G102" s="127">
        <f t="shared" si="34"/>
        <v>0</v>
      </c>
      <c r="H102" s="127">
        <f t="shared" si="34"/>
        <v>0</v>
      </c>
    </row>
    <row r="103" spans="2:8">
      <c r="B103" s="128">
        <v>45</v>
      </c>
      <c r="C103" s="103" t="s">
        <v>168</v>
      </c>
      <c r="D103" s="129">
        <v>0</v>
      </c>
      <c r="E103" s="130">
        <v>700000</v>
      </c>
      <c r="F103" s="129">
        <v>770000</v>
      </c>
      <c r="G103" s="129">
        <v>0</v>
      </c>
      <c r="H103" s="129">
        <v>0</v>
      </c>
    </row>
    <row r="104" spans="2:8">
      <c r="B104" s="122" t="s">
        <v>244</v>
      </c>
      <c r="C104" s="123" t="s">
        <v>82</v>
      </c>
      <c r="D104" s="124">
        <f>SUM(D105)</f>
        <v>0</v>
      </c>
      <c r="E104" s="124">
        <f t="shared" ref="E104:H105" si="35">SUM(E105)</f>
        <v>118920</v>
      </c>
      <c r="F104" s="124">
        <f t="shared" si="35"/>
        <v>0</v>
      </c>
      <c r="G104" s="124">
        <f t="shared" si="35"/>
        <v>0</v>
      </c>
      <c r="H104" s="124">
        <f t="shared" si="35"/>
        <v>0</v>
      </c>
    </row>
    <row r="105" spans="2:8">
      <c r="B105" s="125" t="s">
        <v>247</v>
      </c>
      <c r="C105" s="126" t="s">
        <v>141</v>
      </c>
      <c r="D105" s="127">
        <f>SUM(D106)</f>
        <v>0</v>
      </c>
      <c r="E105" s="127">
        <f t="shared" si="35"/>
        <v>118920</v>
      </c>
      <c r="F105" s="127">
        <f t="shared" si="35"/>
        <v>0</v>
      </c>
      <c r="G105" s="127">
        <f t="shared" si="35"/>
        <v>0</v>
      </c>
      <c r="H105" s="127">
        <f t="shared" si="35"/>
        <v>0</v>
      </c>
    </row>
    <row r="106" spans="2:8">
      <c r="B106" s="128">
        <v>45</v>
      </c>
      <c r="C106" s="103" t="s">
        <v>168</v>
      </c>
      <c r="D106" s="129">
        <v>0</v>
      </c>
      <c r="E106" s="130">
        <v>118920</v>
      </c>
      <c r="F106" s="129">
        <v>0</v>
      </c>
      <c r="G106" s="129">
        <v>0</v>
      </c>
      <c r="H106" s="129">
        <v>0</v>
      </c>
    </row>
    <row r="107" spans="2:8" ht="23">
      <c r="B107" s="119" t="s">
        <v>182</v>
      </c>
      <c r="C107" s="120" t="s">
        <v>183</v>
      </c>
      <c r="D107" s="121">
        <f>SUM(D108)</f>
        <v>0</v>
      </c>
      <c r="E107" s="121">
        <f t="shared" ref="E107:H109" si="36">SUM(E108)</f>
        <v>5000</v>
      </c>
      <c r="F107" s="121">
        <f t="shared" si="36"/>
        <v>5000</v>
      </c>
      <c r="G107" s="121">
        <f t="shared" si="36"/>
        <v>5000</v>
      </c>
      <c r="H107" s="121">
        <f t="shared" si="36"/>
        <v>5000</v>
      </c>
    </row>
    <row r="108" spans="2:8">
      <c r="B108" s="122" t="s">
        <v>149</v>
      </c>
      <c r="C108" s="123" t="s">
        <v>77</v>
      </c>
      <c r="D108" s="124">
        <f>SUM(D109)</f>
        <v>0</v>
      </c>
      <c r="E108" s="124">
        <f t="shared" si="36"/>
        <v>5000</v>
      </c>
      <c r="F108" s="124">
        <f t="shared" si="36"/>
        <v>5000</v>
      </c>
      <c r="G108" s="124">
        <f t="shared" si="36"/>
        <v>5000</v>
      </c>
      <c r="H108" s="124">
        <f t="shared" si="36"/>
        <v>5000</v>
      </c>
    </row>
    <row r="109" spans="2:8">
      <c r="B109" s="125" t="s">
        <v>151</v>
      </c>
      <c r="C109" s="126" t="s">
        <v>141</v>
      </c>
      <c r="D109" s="127">
        <f>SUM(D110)</f>
        <v>0</v>
      </c>
      <c r="E109" s="127">
        <f t="shared" si="36"/>
        <v>5000</v>
      </c>
      <c r="F109" s="127">
        <f t="shared" si="36"/>
        <v>5000</v>
      </c>
      <c r="G109" s="127">
        <f t="shared" si="36"/>
        <v>5000</v>
      </c>
      <c r="H109" s="127">
        <f t="shared" si="36"/>
        <v>5000</v>
      </c>
    </row>
    <row r="110" spans="2:8">
      <c r="B110" s="128">
        <v>32</v>
      </c>
      <c r="C110" s="103" t="s">
        <v>74</v>
      </c>
      <c r="D110" s="129">
        <v>0</v>
      </c>
      <c r="E110" s="130">
        <v>5000</v>
      </c>
      <c r="F110" s="129">
        <v>5000</v>
      </c>
      <c r="G110" s="129">
        <v>5000</v>
      </c>
      <c r="H110" s="129">
        <v>5000</v>
      </c>
    </row>
    <row r="111" spans="2:8" ht="23">
      <c r="B111" s="131" t="s">
        <v>184</v>
      </c>
      <c r="C111" s="132" t="s">
        <v>185</v>
      </c>
      <c r="D111" s="133">
        <f>SUM(D112+D147+D158+D184+D256+D267+D274+D285)</f>
        <v>175838.63999999998</v>
      </c>
      <c r="E111" s="133">
        <f>SUM(E112+E147+E158+E184+E256+E267+E274+E285)</f>
        <v>236556</v>
      </c>
      <c r="F111" s="133">
        <f>SUM(F112+F147+F158+F184+F256+F267+F274+F285)</f>
        <v>178954</v>
      </c>
      <c r="G111" s="133">
        <f>SUM(G112+G147+G158+G184+G256+G267+G274+G285)</f>
        <v>178954</v>
      </c>
      <c r="H111" s="133">
        <f>SUM(H112+H147+H158+H184+H256+H267+H274+H285)</f>
        <v>178954</v>
      </c>
    </row>
    <row r="112" spans="2:8">
      <c r="B112" s="116" t="s">
        <v>186</v>
      </c>
      <c r="C112" s="117" t="s">
        <v>187</v>
      </c>
      <c r="D112" s="118">
        <f>SUM(D113+D120+D130)</f>
        <v>39462.71</v>
      </c>
      <c r="E112" s="118">
        <f t="shared" ref="E112:H112" si="37">SUM(E113+E120+E130)</f>
        <v>98700</v>
      </c>
      <c r="F112" s="118">
        <f t="shared" si="37"/>
        <v>38900</v>
      </c>
      <c r="G112" s="118">
        <f t="shared" si="37"/>
        <v>38900</v>
      </c>
      <c r="H112" s="118">
        <f t="shared" si="37"/>
        <v>38900</v>
      </c>
    </row>
    <row r="113" spans="2:8">
      <c r="B113" s="119" t="s">
        <v>188</v>
      </c>
      <c r="C113" s="120" t="s">
        <v>189</v>
      </c>
      <c r="D113" s="121">
        <f>SUM(D114+D117)</f>
        <v>36558.959999999999</v>
      </c>
      <c r="E113" s="121">
        <f>SUM(E114+E117)</f>
        <v>18000</v>
      </c>
      <c r="F113" s="121">
        <f>SUM(F114+F117)</f>
        <v>25000</v>
      </c>
      <c r="G113" s="121">
        <f>SUM(G114+G117)</f>
        <v>25000</v>
      </c>
      <c r="H113" s="121">
        <f>SUM(H114+H117)</f>
        <v>25000</v>
      </c>
    </row>
    <row r="114" spans="2:8">
      <c r="B114" s="122" t="s">
        <v>139</v>
      </c>
      <c r="C114" s="123" t="s">
        <v>70</v>
      </c>
      <c r="D114" s="124">
        <f>SUM(D115)</f>
        <v>29133.7</v>
      </c>
      <c r="E114" s="124">
        <f t="shared" ref="E114:H115" si="38">SUM(E115)</f>
        <v>13000</v>
      </c>
      <c r="F114" s="124">
        <f t="shared" si="38"/>
        <v>20000</v>
      </c>
      <c r="G114" s="124">
        <f t="shared" si="38"/>
        <v>20000</v>
      </c>
      <c r="H114" s="124">
        <f t="shared" si="38"/>
        <v>20000</v>
      </c>
    </row>
    <row r="115" spans="2:8">
      <c r="B115" s="125" t="s">
        <v>239</v>
      </c>
      <c r="C115" s="126" t="s">
        <v>141</v>
      </c>
      <c r="D115" s="127">
        <f>SUM(D116)</f>
        <v>29133.7</v>
      </c>
      <c r="E115" s="127">
        <f t="shared" si="38"/>
        <v>13000</v>
      </c>
      <c r="F115" s="127">
        <f t="shared" si="38"/>
        <v>20000</v>
      </c>
      <c r="G115" s="127">
        <f t="shared" si="38"/>
        <v>20000</v>
      </c>
      <c r="H115" s="127">
        <f t="shared" si="38"/>
        <v>20000</v>
      </c>
    </row>
    <row r="116" spans="2:8">
      <c r="B116" s="128">
        <v>32</v>
      </c>
      <c r="C116" s="103" t="s">
        <v>74</v>
      </c>
      <c r="D116" s="129">
        <v>29133.7</v>
      </c>
      <c r="E116" s="130">
        <v>13000</v>
      </c>
      <c r="F116" s="129">
        <v>20000</v>
      </c>
      <c r="G116" s="129">
        <v>20000</v>
      </c>
      <c r="H116" s="129">
        <v>20000</v>
      </c>
    </row>
    <row r="117" spans="2:8">
      <c r="B117" s="122" t="s">
        <v>156</v>
      </c>
      <c r="C117" s="123" t="s">
        <v>114</v>
      </c>
      <c r="D117" s="124">
        <f>SUM(D118)</f>
        <v>7425.26</v>
      </c>
      <c r="E117" s="124">
        <f t="shared" ref="E117:H118" si="39">SUM(E118)</f>
        <v>5000</v>
      </c>
      <c r="F117" s="124">
        <f t="shared" si="39"/>
        <v>5000</v>
      </c>
      <c r="G117" s="124">
        <f t="shared" si="39"/>
        <v>5000</v>
      </c>
      <c r="H117" s="124">
        <f t="shared" si="39"/>
        <v>5000</v>
      </c>
    </row>
    <row r="118" spans="2:8">
      <c r="B118" s="125" t="s">
        <v>157</v>
      </c>
      <c r="C118" s="126" t="s">
        <v>158</v>
      </c>
      <c r="D118" s="127">
        <f>SUM(D119)</f>
        <v>7425.26</v>
      </c>
      <c r="E118" s="127">
        <f t="shared" si="39"/>
        <v>5000</v>
      </c>
      <c r="F118" s="127">
        <f t="shared" si="39"/>
        <v>5000</v>
      </c>
      <c r="G118" s="127">
        <f t="shared" si="39"/>
        <v>5000</v>
      </c>
      <c r="H118" s="127">
        <f t="shared" si="39"/>
        <v>5000</v>
      </c>
    </row>
    <row r="119" spans="2:8">
      <c r="B119" s="128">
        <v>32</v>
      </c>
      <c r="C119" s="103" t="s">
        <v>74</v>
      </c>
      <c r="D119" s="129">
        <v>7425.26</v>
      </c>
      <c r="E119" s="130">
        <v>5000</v>
      </c>
      <c r="F119" s="129">
        <v>5000</v>
      </c>
      <c r="G119" s="129">
        <v>5000</v>
      </c>
      <c r="H119" s="129">
        <v>5000</v>
      </c>
    </row>
    <row r="120" spans="2:8">
      <c r="B120" s="119" t="s">
        <v>190</v>
      </c>
      <c r="C120" s="120" t="s">
        <v>191</v>
      </c>
      <c r="D120" s="121">
        <f>SUM(D121+D124+D127)</f>
        <v>0</v>
      </c>
      <c r="E120" s="121">
        <f>SUM(E121+E124+E127)</f>
        <v>7100</v>
      </c>
      <c r="F120" s="121">
        <f>SUM(F121+F124+F127)</f>
        <v>0</v>
      </c>
      <c r="G120" s="121">
        <f>SUM(G121+G124+G127)</f>
        <v>0</v>
      </c>
      <c r="H120" s="121">
        <f>SUM(H121+H124+H127)</f>
        <v>0</v>
      </c>
    </row>
    <row r="121" spans="2:8">
      <c r="B121" s="122" t="s">
        <v>139</v>
      </c>
      <c r="C121" s="123" t="s">
        <v>70</v>
      </c>
      <c r="D121" s="124">
        <f>SUM(D122)</f>
        <v>0</v>
      </c>
      <c r="E121" s="124">
        <f t="shared" ref="E121:H122" si="40">SUM(E122)</f>
        <v>2400</v>
      </c>
      <c r="F121" s="124">
        <f t="shared" si="40"/>
        <v>0</v>
      </c>
      <c r="G121" s="124">
        <f t="shared" si="40"/>
        <v>0</v>
      </c>
      <c r="H121" s="124">
        <f t="shared" si="40"/>
        <v>0</v>
      </c>
    </row>
    <row r="122" spans="2:8">
      <c r="B122" s="125" t="s">
        <v>239</v>
      </c>
      <c r="C122" s="126" t="s">
        <v>141</v>
      </c>
      <c r="D122" s="127">
        <f>SUM(D123)</f>
        <v>0</v>
      </c>
      <c r="E122" s="127">
        <f t="shared" si="40"/>
        <v>2400</v>
      </c>
      <c r="F122" s="127">
        <f t="shared" si="40"/>
        <v>0</v>
      </c>
      <c r="G122" s="127">
        <f t="shared" si="40"/>
        <v>0</v>
      </c>
      <c r="H122" s="127">
        <f t="shared" si="40"/>
        <v>0</v>
      </c>
    </row>
    <row r="123" spans="2:8">
      <c r="B123" s="128">
        <v>32</v>
      </c>
      <c r="C123" s="103" t="s">
        <v>74</v>
      </c>
      <c r="D123" s="129">
        <v>0</v>
      </c>
      <c r="E123" s="130">
        <v>2400</v>
      </c>
      <c r="F123" s="129">
        <v>0</v>
      </c>
      <c r="G123" s="129">
        <v>0</v>
      </c>
      <c r="H123" s="129">
        <v>0</v>
      </c>
    </row>
    <row r="124" spans="2:8">
      <c r="B124" s="122" t="s">
        <v>156</v>
      </c>
      <c r="C124" s="123" t="s">
        <v>114</v>
      </c>
      <c r="D124" s="124">
        <f>SUM(D125)</f>
        <v>0</v>
      </c>
      <c r="E124" s="124">
        <f t="shared" ref="E124:H125" si="41">SUM(E125)</f>
        <v>2700</v>
      </c>
      <c r="F124" s="124">
        <f t="shared" si="41"/>
        <v>0</v>
      </c>
      <c r="G124" s="124">
        <f t="shared" si="41"/>
        <v>0</v>
      </c>
      <c r="H124" s="124">
        <f t="shared" si="41"/>
        <v>0</v>
      </c>
    </row>
    <row r="125" spans="2:8">
      <c r="B125" s="125" t="s">
        <v>157</v>
      </c>
      <c r="C125" s="126" t="s">
        <v>158</v>
      </c>
      <c r="D125" s="127">
        <f>SUM(D126)</f>
        <v>0</v>
      </c>
      <c r="E125" s="127">
        <f t="shared" si="41"/>
        <v>2700</v>
      </c>
      <c r="F125" s="127">
        <f t="shared" si="41"/>
        <v>0</v>
      </c>
      <c r="G125" s="127">
        <f t="shared" si="41"/>
        <v>0</v>
      </c>
      <c r="H125" s="127">
        <f t="shared" si="41"/>
        <v>0</v>
      </c>
    </row>
    <row r="126" spans="2:8">
      <c r="B126" s="128">
        <v>32</v>
      </c>
      <c r="C126" s="103" t="s">
        <v>74</v>
      </c>
      <c r="D126" s="129">
        <v>0</v>
      </c>
      <c r="E126" s="129">
        <v>2700</v>
      </c>
      <c r="F126" s="129">
        <v>0</v>
      </c>
      <c r="G126" s="129">
        <v>0</v>
      </c>
      <c r="H126" s="129">
        <v>0</v>
      </c>
    </row>
    <row r="127" spans="2:8">
      <c r="B127" s="122" t="s">
        <v>142</v>
      </c>
      <c r="C127" s="123" t="s">
        <v>143</v>
      </c>
      <c r="D127" s="124">
        <f>SUM(D128)</f>
        <v>0</v>
      </c>
      <c r="E127" s="124">
        <f t="shared" ref="E127:H128" si="42">SUM(E128)</f>
        <v>2000</v>
      </c>
      <c r="F127" s="124">
        <f t="shared" si="42"/>
        <v>0</v>
      </c>
      <c r="G127" s="124">
        <f t="shared" si="42"/>
        <v>0</v>
      </c>
      <c r="H127" s="124">
        <f t="shared" si="42"/>
        <v>0</v>
      </c>
    </row>
    <row r="128" spans="2:8">
      <c r="B128" s="125" t="s">
        <v>248</v>
      </c>
      <c r="C128" s="126" t="s">
        <v>192</v>
      </c>
      <c r="D128" s="127">
        <f>SUM(D129)</f>
        <v>0</v>
      </c>
      <c r="E128" s="127">
        <f t="shared" si="42"/>
        <v>2000</v>
      </c>
      <c r="F128" s="127">
        <f t="shared" si="42"/>
        <v>0</v>
      </c>
      <c r="G128" s="127">
        <f t="shared" si="42"/>
        <v>0</v>
      </c>
      <c r="H128" s="127">
        <f t="shared" si="42"/>
        <v>0</v>
      </c>
    </row>
    <row r="129" spans="2:10">
      <c r="B129" s="128">
        <v>32</v>
      </c>
      <c r="C129" s="103" t="s">
        <v>74</v>
      </c>
      <c r="D129" s="129">
        <v>0</v>
      </c>
      <c r="E129" s="130">
        <v>2000</v>
      </c>
      <c r="F129" s="129">
        <v>0</v>
      </c>
      <c r="G129" s="129">
        <v>0</v>
      </c>
      <c r="H129" s="129">
        <v>0</v>
      </c>
      <c r="J129" s="138"/>
    </row>
    <row r="130" spans="2:10">
      <c r="B130" s="119" t="s">
        <v>193</v>
      </c>
      <c r="C130" s="120" t="s">
        <v>194</v>
      </c>
      <c r="D130" s="121">
        <f>SUM(D131+D134+D137+D140)</f>
        <v>2903.75</v>
      </c>
      <c r="E130" s="121">
        <f>SUM(E131+E134+E137+E140)</f>
        <v>73600</v>
      </c>
      <c r="F130" s="121">
        <f>SUM(F131+F134+F137+F140)</f>
        <v>13900</v>
      </c>
      <c r="G130" s="121">
        <f>SUM(G131+G134+G137+G140)</f>
        <v>13900</v>
      </c>
      <c r="H130" s="121">
        <f>SUM(H131+H134+H137+H140)</f>
        <v>13900</v>
      </c>
    </row>
    <row r="131" spans="2:10">
      <c r="B131" s="122" t="s">
        <v>139</v>
      </c>
      <c r="C131" s="123" t="s">
        <v>70</v>
      </c>
      <c r="D131" s="124">
        <f>SUM(D132)</f>
        <v>0</v>
      </c>
      <c r="E131" s="124">
        <f t="shared" ref="E131:H132" si="43">SUM(E132)</f>
        <v>5000</v>
      </c>
      <c r="F131" s="124">
        <f t="shared" si="43"/>
        <v>5000</v>
      </c>
      <c r="G131" s="124">
        <f t="shared" si="43"/>
        <v>5000</v>
      </c>
      <c r="H131" s="124">
        <f t="shared" si="43"/>
        <v>5000</v>
      </c>
    </row>
    <row r="132" spans="2:10">
      <c r="B132" s="125" t="s">
        <v>239</v>
      </c>
      <c r="C132" s="126" t="s">
        <v>141</v>
      </c>
      <c r="D132" s="127">
        <f>SUM(D133)</f>
        <v>0</v>
      </c>
      <c r="E132" s="127">
        <f t="shared" si="43"/>
        <v>5000</v>
      </c>
      <c r="F132" s="127">
        <f t="shared" si="43"/>
        <v>5000</v>
      </c>
      <c r="G132" s="127">
        <f t="shared" si="43"/>
        <v>5000</v>
      </c>
      <c r="H132" s="127">
        <f t="shared" si="43"/>
        <v>5000</v>
      </c>
    </row>
    <row r="133" spans="2:10">
      <c r="B133" s="128">
        <v>32</v>
      </c>
      <c r="C133" s="103" t="s">
        <v>74</v>
      </c>
      <c r="D133" s="129">
        <v>0</v>
      </c>
      <c r="E133" s="130">
        <v>5000</v>
      </c>
      <c r="F133" s="129">
        <v>5000</v>
      </c>
      <c r="G133" s="129">
        <v>5000</v>
      </c>
      <c r="H133" s="129">
        <v>5000</v>
      </c>
    </row>
    <row r="134" spans="2:10">
      <c r="B134" s="122" t="s">
        <v>156</v>
      </c>
      <c r="C134" s="123" t="s">
        <v>114</v>
      </c>
      <c r="D134" s="124">
        <f>SUM(D135)</f>
        <v>2903.75</v>
      </c>
      <c r="E134" s="124">
        <f t="shared" ref="E134:H134" si="44">SUM(E135)</f>
        <v>3600</v>
      </c>
      <c r="F134" s="124">
        <f t="shared" si="44"/>
        <v>3900</v>
      </c>
      <c r="G134" s="124">
        <f t="shared" si="44"/>
        <v>3900</v>
      </c>
      <c r="H134" s="124">
        <f t="shared" si="44"/>
        <v>3900</v>
      </c>
    </row>
    <row r="135" spans="2:10">
      <c r="B135" s="125" t="s">
        <v>157</v>
      </c>
      <c r="C135" s="126" t="s">
        <v>158</v>
      </c>
      <c r="D135" s="127">
        <f>SUM(D136:D136)</f>
        <v>2903.75</v>
      </c>
      <c r="E135" s="127">
        <f t="shared" ref="E135:H135" si="45">SUM(E136:E136)</f>
        <v>3600</v>
      </c>
      <c r="F135" s="127">
        <f t="shared" si="45"/>
        <v>3900</v>
      </c>
      <c r="G135" s="127">
        <f t="shared" si="45"/>
        <v>3900</v>
      </c>
      <c r="H135" s="127">
        <f t="shared" si="45"/>
        <v>3900</v>
      </c>
    </row>
    <row r="136" spans="2:10">
      <c r="B136" s="128">
        <v>32</v>
      </c>
      <c r="C136" s="103" t="s">
        <v>74</v>
      </c>
      <c r="D136" s="129">
        <v>2903.75</v>
      </c>
      <c r="E136" s="130">
        <v>3600</v>
      </c>
      <c r="F136" s="129">
        <v>3900</v>
      </c>
      <c r="G136" s="129">
        <v>3900</v>
      </c>
      <c r="H136" s="129">
        <v>3900</v>
      </c>
    </row>
    <row r="137" spans="2:10">
      <c r="B137" s="122" t="s">
        <v>149</v>
      </c>
      <c r="C137" s="123" t="s">
        <v>150</v>
      </c>
      <c r="D137" s="124">
        <f>SUM(D138)</f>
        <v>0</v>
      </c>
      <c r="E137" s="124">
        <f t="shared" ref="E137:H137" si="46">SUM(E138)</f>
        <v>0</v>
      </c>
      <c r="F137" s="124">
        <f t="shared" si="46"/>
        <v>0</v>
      </c>
      <c r="G137" s="124">
        <f t="shared" si="46"/>
        <v>0</v>
      </c>
      <c r="H137" s="124">
        <f t="shared" si="46"/>
        <v>0</v>
      </c>
    </row>
    <row r="138" spans="2:10">
      <c r="B138" s="125" t="s">
        <v>249</v>
      </c>
      <c r="C138" s="126" t="s">
        <v>195</v>
      </c>
      <c r="D138" s="127">
        <f>SUM(D139:D139)</f>
        <v>0</v>
      </c>
      <c r="E138" s="127">
        <f t="shared" ref="E138:H138" si="47">SUM(E139:E139)</f>
        <v>0</v>
      </c>
      <c r="F138" s="127">
        <f t="shared" si="47"/>
        <v>0</v>
      </c>
      <c r="G138" s="127">
        <f t="shared" si="47"/>
        <v>0</v>
      </c>
      <c r="H138" s="127">
        <f t="shared" si="47"/>
        <v>0</v>
      </c>
    </row>
    <row r="139" spans="2:10">
      <c r="B139" s="128">
        <v>32</v>
      </c>
      <c r="C139" s="103" t="s">
        <v>74</v>
      </c>
      <c r="D139" s="129">
        <v>0</v>
      </c>
      <c r="E139" s="130">
        <v>0</v>
      </c>
      <c r="F139" s="129">
        <v>0</v>
      </c>
      <c r="G139" s="129">
        <v>0</v>
      </c>
      <c r="H139" s="129">
        <v>0</v>
      </c>
    </row>
    <row r="140" spans="2:10">
      <c r="B140" s="122" t="s">
        <v>142</v>
      </c>
      <c r="C140" s="123" t="s">
        <v>143</v>
      </c>
      <c r="D140" s="124">
        <f>SUM(D141+D143+D145)</f>
        <v>0</v>
      </c>
      <c r="E140" s="124">
        <f>SUM(E141+E143+E145)</f>
        <v>65000</v>
      </c>
      <c r="F140" s="124">
        <f>SUM(F141+F143+F145)</f>
        <v>5000</v>
      </c>
      <c r="G140" s="124">
        <f>SUM(G141+G143+G145)</f>
        <v>5000</v>
      </c>
      <c r="H140" s="124">
        <f>SUM(H141+H143+H145)</f>
        <v>5000</v>
      </c>
    </row>
    <row r="141" spans="2:10">
      <c r="B141" s="125" t="s">
        <v>240</v>
      </c>
      <c r="C141" s="126" t="s">
        <v>145</v>
      </c>
      <c r="D141" s="127">
        <f>SUM(D142)</f>
        <v>0</v>
      </c>
      <c r="E141" s="127">
        <f t="shared" ref="E141:H141" si="48">SUM(E142)</f>
        <v>5000</v>
      </c>
      <c r="F141" s="127">
        <f t="shared" si="48"/>
        <v>5000</v>
      </c>
      <c r="G141" s="127">
        <f t="shared" si="48"/>
        <v>5000</v>
      </c>
      <c r="H141" s="127">
        <f t="shared" si="48"/>
        <v>5000</v>
      </c>
    </row>
    <row r="142" spans="2:10">
      <c r="B142" s="128">
        <v>32</v>
      </c>
      <c r="C142" s="103" t="s">
        <v>74</v>
      </c>
      <c r="D142" s="129">
        <v>0</v>
      </c>
      <c r="E142" s="130">
        <v>5000</v>
      </c>
      <c r="F142" s="129">
        <v>5000</v>
      </c>
      <c r="G142" s="129">
        <v>5000</v>
      </c>
      <c r="H142" s="129">
        <v>5000</v>
      </c>
    </row>
    <row r="143" spans="2:10">
      <c r="B143" s="125" t="s">
        <v>248</v>
      </c>
      <c r="C143" s="126" t="s">
        <v>192</v>
      </c>
      <c r="D143" s="127">
        <f>SUM(D144)</f>
        <v>0</v>
      </c>
      <c r="E143" s="127">
        <f t="shared" ref="E143:H143" si="49">SUM(E144)</f>
        <v>0</v>
      </c>
      <c r="F143" s="127">
        <f t="shared" si="49"/>
        <v>0</v>
      </c>
      <c r="G143" s="127">
        <f t="shared" si="49"/>
        <v>0</v>
      </c>
      <c r="H143" s="127">
        <f t="shared" si="49"/>
        <v>0</v>
      </c>
    </row>
    <row r="144" spans="2:10">
      <c r="B144" s="128">
        <v>32</v>
      </c>
      <c r="C144" s="103" t="s">
        <v>74</v>
      </c>
      <c r="D144" s="129">
        <v>0</v>
      </c>
      <c r="E144" s="130">
        <v>0</v>
      </c>
      <c r="F144" s="129">
        <v>0</v>
      </c>
      <c r="G144" s="129">
        <v>0</v>
      </c>
      <c r="H144" s="129">
        <v>0</v>
      </c>
    </row>
    <row r="145" spans="2:8">
      <c r="B145" s="125" t="s">
        <v>246</v>
      </c>
      <c r="C145" s="126" t="s">
        <v>181</v>
      </c>
      <c r="D145" s="127">
        <f>SUM(D146)</f>
        <v>0</v>
      </c>
      <c r="E145" s="127">
        <f t="shared" ref="E145:H145" si="50">SUM(E146)</f>
        <v>60000</v>
      </c>
      <c r="F145" s="127">
        <f t="shared" si="50"/>
        <v>0</v>
      </c>
      <c r="G145" s="127">
        <f t="shared" si="50"/>
        <v>0</v>
      </c>
      <c r="H145" s="127">
        <f t="shared" si="50"/>
        <v>0</v>
      </c>
    </row>
    <row r="146" spans="2:8">
      <c r="B146" s="128">
        <v>32</v>
      </c>
      <c r="C146" s="103" t="s">
        <v>74</v>
      </c>
      <c r="D146" s="134">
        <v>0</v>
      </c>
      <c r="E146" s="134">
        <v>60000</v>
      </c>
      <c r="F146" s="134">
        <v>0</v>
      </c>
      <c r="G146" s="134">
        <v>0</v>
      </c>
      <c r="H146" s="134">
        <v>0</v>
      </c>
    </row>
    <row r="147" spans="2:8">
      <c r="B147" s="116" t="s">
        <v>196</v>
      </c>
      <c r="C147" s="117" t="s">
        <v>197</v>
      </c>
      <c r="D147" s="118">
        <f>SUM(D148)</f>
        <v>2596.36</v>
      </c>
      <c r="E147" s="118">
        <f t="shared" ref="E147:H147" si="51">SUM(E148)</f>
        <v>0</v>
      </c>
      <c r="F147" s="118">
        <f t="shared" si="51"/>
        <v>0</v>
      </c>
      <c r="G147" s="118">
        <f t="shared" si="51"/>
        <v>0</v>
      </c>
      <c r="H147" s="118">
        <f t="shared" si="51"/>
        <v>0</v>
      </c>
    </row>
    <row r="148" spans="2:8">
      <c r="B148" s="119" t="s">
        <v>198</v>
      </c>
      <c r="C148" s="120" t="s">
        <v>199</v>
      </c>
      <c r="D148" s="121">
        <f>SUM(D149+D152+D155)</f>
        <v>2596.36</v>
      </c>
      <c r="E148" s="121">
        <f>SUM(E149+E152+E155)</f>
        <v>0</v>
      </c>
      <c r="F148" s="121">
        <f>SUM(F149+F152+F155)</f>
        <v>0</v>
      </c>
      <c r="G148" s="121">
        <f>SUM(G149+G152+G155)</f>
        <v>0</v>
      </c>
      <c r="H148" s="121">
        <f>SUM(H149+H152+H155)</f>
        <v>0</v>
      </c>
    </row>
    <row r="149" spans="2:8">
      <c r="B149" s="122" t="s">
        <v>139</v>
      </c>
      <c r="C149" s="123" t="s">
        <v>70</v>
      </c>
      <c r="D149" s="124">
        <f>SUM(D150)</f>
        <v>2000</v>
      </c>
      <c r="E149" s="124">
        <f t="shared" ref="E149:H150" si="52">SUM(E150)</f>
        <v>0</v>
      </c>
      <c r="F149" s="124">
        <f t="shared" si="52"/>
        <v>0</v>
      </c>
      <c r="G149" s="124">
        <f t="shared" si="52"/>
        <v>0</v>
      </c>
      <c r="H149" s="124">
        <f t="shared" si="52"/>
        <v>0</v>
      </c>
    </row>
    <row r="150" spans="2:8">
      <c r="B150" s="125" t="s">
        <v>239</v>
      </c>
      <c r="C150" s="126" t="s">
        <v>141</v>
      </c>
      <c r="D150" s="127">
        <f>SUM(D151)</f>
        <v>2000</v>
      </c>
      <c r="E150" s="127">
        <f t="shared" si="52"/>
        <v>0</v>
      </c>
      <c r="F150" s="127">
        <f t="shared" si="52"/>
        <v>0</v>
      </c>
      <c r="G150" s="127">
        <f t="shared" si="52"/>
        <v>0</v>
      </c>
      <c r="H150" s="127">
        <f t="shared" si="52"/>
        <v>0</v>
      </c>
    </row>
    <row r="151" spans="2:8">
      <c r="B151" s="128">
        <v>32</v>
      </c>
      <c r="C151" s="103" t="s">
        <v>74</v>
      </c>
      <c r="D151" s="129">
        <v>2000</v>
      </c>
      <c r="E151" s="130">
        <v>0</v>
      </c>
      <c r="F151" s="129">
        <v>0</v>
      </c>
      <c r="G151" s="129">
        <v>0</v>
      </c>
      <c r="H151" s="129">
        <v>0</v>
      </c>
    </row>
    <row r="152" spans="2:8">
      <c r="B152" s="122" t="s">
        <v>156</v>
      </c>
      <c r="C152" s="123" t="s">
        <v>114</v>
      </c>
      <c r="D152" s="124">
        <f>SUM(D153)</f>
        <v>596.36</v>
      </c>
      <c r="E152" s="124">
        <f t="shared" ref="E152:H153" si="53">SUM(E153)</f>
        <v>0</v>
      </c>
      <c r="F152" s="124">
        <f t="shared" si="53"/>
        <v>0</v>
      </c>
      <c r="G152" s="124">
        <f t="shared" si="53"/>
        <v>0</v>
      </c>
      <c r="H152" s="124">
        <f t="shared" si="53"/>
        <v>0</v>
      </c>
    </row>
    <row r="153" spans="2:8">
      <c r="B153" s="125" t="s">
        <v>157</v>
      </c>
      <c r="C153" s="126" t="s">
        <v>158</v>
      </c>
      <c r="D153" s="127">
        <f>SUM(D154)</f>
        <v>596.36</v>
      </c>
      <c r="E153" s="127">
        <f t="shared" si="53"/>
        <v>0</v>
      </c>
      <c r="F153" s="127">
        <f t="shared" si="53"/>
        <v>0</v>
      </c>
      <c r="G153" s="127">
        <f t="shared" si="53"/>
        <v>0</v>
      </c>
      <c r="H153" s="127">
        <f t="shared" si="53"/>
        <v>0</v>
      </c>
    </row>
    <row r="154" spans="2:8">
      <c r="B154" s="128">
        <v>32</v>
      </c>
      <c r="C154" s="103" t="s">
        <v>74</v>
      </c>
      <c r="D154" s="129">
        <v>596.36</v>
      </c>
      <c r="E154" s="130">
        <v>0</v>
      </c>
      <c r="F154" s="129">
        <v>0</v>
      </c>
      <c r="G154" s="129">
        <v>0</v>
      </c>
      <c r="H154" s="129">
        <v>0</v>
      </c>
    </row>
    <row r="155" spans="2:8">
      <c r="B155" s="122" t="s">
        <v>142</v>
      </c>
      <c r="C155" s="123" t="s">
        <v>143</v>
      </c>
      <c r="D155" s="124">
        <f>SUM(D156)</f>
        <v>0</v>
      </c>
      <c r="E155" s="124">
        <f t="shared" ref="E155:H156" si="54">SUM(E156)</f>
        <v>0</v>
      </c>
      <c r="F155" s="124">
        <f t="shared" si="54"/>
        <v>0</v>
      </c>
      <c r="G155" s="124">
        <f t="shared" si="54"/>
        <v>0</v>
      </c>
      <c r="H155" s="124">
        <f t="shared" si="54"/>
        <v>0</v>
      </c>
    </row>
    <row r="156" spans="2:8">
      <c r="B156" s="125" t="s">
        <v>240</v>
      </c>
      <c r="C156" s="126" t="s">
        <v>145</v>
      </c>
      <c r="D156" s="127">
        <f>SUM(D157)</f>
        <v>0</v>
      </c>
      <c r="E156" s="127">
        <f t="shared" si="54"/>
        <v>0</v>
      </c>
      <c r="F156" s="127">
        <f t="shared" si="54"/>
        <v>0</v>
      </c>
      <c r="G156" s="127">
        <f t="shared" si="54"/>
        <v>0</v>
      </c>
      <c r="H156" s="127">
        <f t="shared" si="54"/>
        <v>0</v>
      </c>
    </row>
    <row r="157" spans="2:8">
      <c r="B157" s="128">
        <v>32</v>
      </c>
      <c r="C157" s="103" t="s">
        <v>74</v>
      </c>
      <c r="D157" s="129">
        <v>0</v>
      </c>
      <c r="E157" s="130">
        <v>0</v>
      </c>
      <c r="F157" s="129">
        <v>0</v>
      </c>
      <c r="G157" s="129">
        <v>0</v>
      </c>
      <c r="H157" s="129">
        <v>0</v>
      </c>
    </row>
    <row r="158" spans="2:8">
      <c r="B158" s="116" t="s">
        <v>200</v>
      </c>
      <c r="C158" s="117" t="s">
        <v>201</v>
      </c>
      <c r="D158" s="118">
        <f>SUM(D159+D168+D177)</f>
        <v>75250.53</v>
      </c>
      <c r="E158" s="118">
        <f>SUM(E159+E168+E177)</f>
        <v>40780</v>
      </c>
      <c r="F158" s="118">
        <f>SUM(F159+F168+F177)</f>
        <v>51280</v>
      </c>
      <c r="G158" s="118">
        <f>SUM(G159+G168+G177)</f>
        <v>51280</v>
      </c>
      <c r="H158" s="118">
        <f>SUM(H159+H168+H177)</f>
        <v>51280</v>
      </c>
    </row>
    <row r="159" spans="2:8">
      <c r="B159" s="119" t="s">
        <v>188</v>
      </c>
      <c r="C159" s="120" t="s">
        <v>202</v>
      </c>
      <c r="D159" s="121">
        <f>SUM(D160+D163)</f>
        <v>15647.19</v>
      </c>
      <c r="E159" s="121">
        <f>SUM(E160+E163)</f>
        <v>26635</v>
      </c>
      <c r="F159" s="121">
        <f>SUM(F160+F163)</f>
        <v>31635</v>
      </c>
      <c r="G159" s="121">
        <f>SUM(G160+G163)</f>
        <v>31635</v>
      </c>
      <c r="H159" s="121">
        <f>SUM(H160+H163)</f>
        <v>31635</v>
      </c>
    </row>
    <row r="160" spans="2:8">
      <c r="B160" s="122" t="s">
        <v>149</v>
      </c>
      <c r="C160" s="123" t="s">
        <v>150</v>
      </c>
      <c r="D160" s="124">
        <f>SUM(D161)</f>
        <v>0</v>
      </c>
      <c r="E160" s="124">
        <f t="shared" ref="E160:H161" si="55">SUM(E161)</f>
        <v>10635</v>
      </c>
      <c r="F160" s="124">
        <f t="shared" si="55"/>
        <v>10635</v>
      </c>
      <c r="G160" s="124">
        <f t="shared" si="55"/>
        <v>10635</v>
      </c>
      <c r="H160" s="124">
        <f t="shared" si="55"/>
        <v>10635</v>
      </c>
    </row>
    <row r="161" spans="2:10">
      <c r="B161" s="125" t="s">
        <v>249</v>
      </c>
      <c r="C161" s="126" t="s">
        <v>195</v>
      </c>
      <c r="D161" s="127">
        <f>SUM(D162)</f>
        <v>0</v>
      </c>
      <c r="E161" s="127">
        <f t="shared" si="55"/>
        <v>10635</v>
      </c>
      <c r="F161" s="127">
        <f t="shared" si="55"/>
        <v>10635</v>
      </c>
      <c r="G161" s="127">
        <f t="shared" si="55"/>
        <v>10635</v>
      </c>
      <c r="H161" s="127">
        <f t="shared" si="55"/>
        <v>10635</v>
      </c>
    </row>
    <row r="162" spans="2:10">
      <c r="B162" s="128">
        <v>32</v>
      </c>
      <c r="C162" s="103" t="s">
        <v>74</v>
      </c>
      <c r="D162" s="129">
        <v>0</v>
      </c>
      <c r="E162" s="130">
        <v>10635</v>
      </c>
      <c r="F162" s="129">
        <v>10635</v>
      </c>
      <c r="G162" s="129">
        <v>10635</v>
      </c>
      <c r="H162" s="129">
        <v>10635</v>
      </c>
    </row>
    <row r="163" spans="2:10">
      <c r="B163" s="122" t="s">
        <v>142</v>
      </c>
      <c r="C163" s="123" t="s">
        <v>143</v>
      </c>
      <c r="D163" s="124">
        <f>SUM(D164+D166)</f>
        <v>15647.19</v>
      </c>
      <c r="E163" s="124">
        <f>SUM(E164+E166)</f>
        <v>16000</v>
      </c>
      <c r="F163" s="124">
        <f>SUM(F164+F166)</f>
        <v>21000</v>
      </c>
      <c r="G163" s="124">
        <f>SUM(G164+G166)</f>
        <v>21000</v>
      </c>
      <c r="H163" s="124">
        <f>SUM(H164+H166)</f>
        <v>21000</v>
      </c>
    </row>
    <row r="164" spans="2:10">
      <c r="B164" s="125" t="s">
        <v>240</v>
      </c>
      <c r="C164" s="126" t="s">
        <v>145</v>
      </c>
      <c r="D164" s="127">
        <f>SUM(D165)</f>
        <v>13000</v>
      </c>
      <c r="E164" s="127">
        <f t="shared" ref="E164:H164" si="56">SUM(E165)</f>
        <v>13000</v>
      </c>
      <c r="F164" s="127">
        <f t="shared" si="56"/>
        <v>18000</v>
      </c>
      <c r="G164" s="127">
        <f t="shared" si="56"/>
        <v>18000</v>
      </c>
      <c r="H164" s="127">
        <f t="shared" si="56"/>
        <v>18000</v>
      </c>
    </row>
    <row r="165" spans="2:10">
      <c r="B165" s="128">
        <v>32</v>
      </c>
      <c r="C165" s="103" t="s">
        <v>74</v>
      </c>
      <c r="D165" s="129">
        <v>13000</v>
      </c>
      <c r="E165" s="130">
        <v>13000</v>
      </c>
      <c r="F165" s="129">
        <v>18000</v>
      </c>
      <c r="G165" s="129">
        <v>18000</v>
      </c>
      <c r="H165" s="129">
        <v>18000</v>
      </c>
    </row>
    <row r="166" spans="2:10">
      <c r="B166" s="125" t="s">
        <v>241</v>
      </c>
      <c r="C166" s="126" t="s">
        <v>146</v>
      </c>
      <c r="D166" s="127">
        <f>SUM(D167)</f>
        <v>2647.19</v>
      </c>
      <c r="E166" s="127">
        <f t="shared" ref="E166:H166" si="57">SUM(E167)</f>
        <v>3000</v>
      </c>
      <c r="F166" s="127">
        <f t="shared" si="57"/>
        <v>3000</v>
      </c>
      <c r="G166" s="127">
        <f t="shared" si="57"/>
        <v>3000</v>
      </c>
      <c r="H166" s="127">
        <f t="shared" si="57"/>
        <v>3000</v>
      </c>
    </row>
    <row r="167" spans="2:10">
      <c r="B167" s="128">
        <v>32</v>
      </c>
      <c r="C167" s="103" t="s">
        <v>74</v>
      </c>
      <c r="D167" s="129">
        <v>2647.19</v>
      </c>
      <c r="E167" s="130">
        <v>3000</v>
      </c>
      <c r="F167" s="129">
        <v>3000</v>
      </c>
      <c r="G167" s="129">
        <v>3000</v>
      </c>
      <c r="H167" s="129">
        <v>3000</v>
      </c>
    </row>
    <row r="168" spans="2:10">
      <c r="B168" s="119" t="s">
        <v>203</v>
      </c>
      <c r="C168" s="120" t="s">
        <v>204</v>
      </c>
      <c r="D168" s="121">
        <f>SUM(D169+D172)</f>
        <v>5468.75</v>
      </c>
      <c r="E168" s="121">
        <f>SUM(E169+E172)</f>
        <v>14145</v>
      </c>
      <c r="F168" s="121">
        <f>SUM(F169+F172)</f>
        <v>19645</v>
      </c>
      <c r="G168" s="121">
        <f>SUM(G169+G172)</f>
        <v>19645</v>
      </c>
      <c r="H168" s="121">
        <f>SUM(H169+H172)</f>
        <v>19645</v>
      </c>
      <c r="J168" s="138"/>
    </row>
    <row r="169" spans="2:10">
      <c r="B169" s="122" t="s">
        <v>149</v>
      </c>
      <c r="C169" s="123" t="s">
        <v>150</v>
      </c>
      <c r="D169" s="124">
        <f>SUM(D170)</f>
        <v>0</v>
      </c>
      <c r="E169" s="124">
        <f t="shared" ref="E169:H170" si="58">SUM(E170)</f>
        <v>6645</v>
      </c>
      <c r="F169" s="124">
        <f t="shared" si="58"/>
        <v>6645</v>
      </c>
      <c r="G169" s="124">
        <f t="shared" si="58"/>
        <v>6645</v>
      </c>
      <c r="H169" s="124">
        <f t="shared" si="58"/>
        <v>6645</v>
      </c>
    </row>
    <row r="170" spans="2:10">
      <c r="B170" s="125" t="s">
        <v>249</v>
      </c>
      <c r="C170" s="126" t="s">
        <v>195</v>
      </c>
      <c r="D170" s="127">
        <f>SUM(D171)</f>
        <v>0</v>
      </c>
      <c r="E170" s="127">
        <f t="shared" si="58"/>
        <v>6645</v>
      </c>
      <c r="F170" s="127">
        <f t="shared" si="58"/>
        <v>6645</v>
      </c>
      <c r="G170" s="127">
        <f t="shared" si="58"/>
        <v>6645</v>
      </c>
      <c r="H170" s="127">
        <f t="shared" si="58"/>
        <v>6645</v>
      </c>
    </row>
    <row r="171" spans="2:10">
      <c r="B171" s="128">
        <v>32</v>
      </c>
      <c r="C171" s="103" t="s">
        <v>74</v>
      </c>
      <c r="D171" s="129">
        <v>0</v>
      </c>
      <c r="E171" s="130">
        <v>6645</v>
      </c>
      <c r="F171" s="129">
        <v>6645</v>
      </c>
      <c r="G171" s="129">
        <v>6645</v>
      </c>
      <c r="H171" s="129">
        <v>6645</v>
      </c>
    </row>
    <row r="172" spans="2:10">
      <c r="B172" s="122" t="s">
        <v>142</v>
      </c>
      <c r="C172" s="123" t="s">
        <v>143</v>
      </c>
      <c r="D172" s="124">
        <f>SUM(D173+D175)</f>
        <v>5468.75</v>
      </c>
      <c r="E172" s="124">
        <f>SUM(E173+E175)</f>
        <v>7500</v>
      </c>
      <c r="F172" s="124">
        <f>SUM(F173+F175)</f>
        <v>13000</v>
      </c>
      <c r="G172" s="124">
        <f>SUM(G173+G175)</f>
        <v>13000</v>
      </c>
      <c r="H172" s="124">
        <f>SUM(H173+H175)</f>
        <v>13000</v>
      </c>
    </row>
    <row r="173" spans="2:10">
      <c r="B173" s="125" t="s">
        <v>240</v>
      </c>
      <c r="C173" s="126" t="s">
        <v>145</v>
      </c>
      <c r="D173" s="127">
        <f>SUM(D174)</f>
        <v>4500</v>
      </c>
      <c r="E173" s="127">
        <f t="shared" ref="E173:H173" si="59">SUM(E174)</f>
        <v>4500</v>
      </c>
      <c r="F173" s="127">
        <f t="shared" si="59"/>
        <v>10000</v>
      </c>
      <c r="G173" s="127">
        <f t="shared" si="59"/>
        <v>10000</v>
      </c>
      <c r="H173" s="127">
        <f t="shared" si="59"/>
        <v>10000</v>
      </c>
    </row>
    <row r="174" spans="2:10">
      <c r="B174" s="128">
        <v>32</v>
      </c>
      <c r="C174" s="103" t="s">
        <v>74</v>
      </c>
      <c r="D174" s="129">
        <v>4500</v>
      </c>
      <c r="E174" s="130">
        <v>4500</v>
      </c>
      <c r="F174" s="129">
        <v>10000</v>
      </c>
      <c r="G174" s="129">
        <v>10000</v>
      </c>
      <c r="H174" s="129">
        <v>10000</v>
      </c>
    </row>
    <row r="175" spans="2:10">
      <c r="B175" s="125" t="s">
        <v>241</v>
      </c>
      <c r="C175" s="126" t="s">
        <v>146</v>
      </c>
      <c r="D175" s="127">
        <f>SUM(D176)</f>
        <v>968.75</v>
      </c>
      <c r="E175" s="127">
        <f t="shared" ref="E175:H175" si="60">SUM(E176)</f>
        <v>3000</v>
      </c>
      <c r="F175" s="127">
        <f t="shared" si="60"/>
        <v>3000</v>
      </c>
      <c r="G175" s="127">
        <f t="shared" si="60"/>
        <v>3000</v>
      </c>
      <c r="H175" s="127">
        <f t="shared" si="60"/>
        <v>3000</v>
      </c>
    </row>
    <row r="176" spans="2:10">
      <c r="B176" s="128">
        <v>32</v>
      </c>
      <c r="C176" s="103" t="s">
        <v>74</v>
      </c>
      <c r="D176" s="129">
        <v>968.75</v>
      </c>
      <c r="E176" s="130">
        <v>3000</v>
      </c>
      <c r="F176" s="129">
        <v>3000</v>
      </c>
      <c r="G176" s="129">
        <v>3000</v>
      </c>
      <c r="H176" s="129">
        <v>3000</v>
      </c>
    </row>
    <row r="177" spans="2:8">
      <c r="B177" s="119" t="s">
        <v>205</v>
      </c>
      <c r="C177" s="120" t="s">
        <v>206</v>
      </c>
      <c r="D177" s="121">
        <f>SUM(D178+D181)</f>
        <v>54134.59</v>
      </c>
      <c r="E177" s="121">
        <f>SUM(E178+E181)</f>
        <v>0</v>
      </c>
      <c r="F177" s="121">
        <f>SUM(F178+F181)</f>
        <v>0</v>
      </c>
      <c r="G177" s="121">
        <f>SUM(G178+G181)</f>
        <v>0</v>
      </c>
      <c r="H177" s="121">
        <f>SUM(H178+H181)</f>
        <v>0</v>
      </c>
    </row>
    <row r="178" spans="2:8">
      <c r="B178" s="122" t="s">
        <v>139</v>
      </c>
      <c r="C178" s="123" t="s">
        <v>70</v>
      </c>
      <c r="D178" s="124">
        <f>SUM(D179)</f>
        <v>51134.59</v>
      </c>
      <c r="E178" s="124">
        <f t="shared" ref="E178:H179" si="61">SUM(E179)</f>
        <v>0</v>
      </c>
      <c r="F178" s="124">
        <f t="shared" si="61"/>
        <v>0</v>
      </c>
      <c r="G178" s="124">
        <f t="shared" si="61"/>
        <v>0</v>
      </c>
      <c r="H178" s="124">
        <f t="shared" si="61"/>
        <v>0</v>
      </c>
    </row>
    <row r="179" spans="2:8">
      <c r="B179" s="125" t="s">
        <v>140</v>
      </c>
      <c r="C179" s="126" t="s">
        <v>141</v>
      </c>
      <c r="D179" s="127">
        <f>SUM(D180)</f>
        <v>51134.59</v>
      </c>
      <c r="E179" s="127">
        <f t="shared" si="61"/>
        <v>0</v>
      </c>
      <c r="F179" s="127">
        <f t="shared" si="61"/>
        <v>0</v>
      </c>
      <c r="G179" s="127">
        <f t="shared" si="61"/>
        <v>0</v>
      </c>
      <c r="H179" s="127">
        <f t="shared" si="61"/>
        <v>0</v>
      </c>
    </row>
    <row r="180" spans="2:8">
      <c r="B180" s="128">
        <v>32</v>
      </c>
      <c r="C180" s="103" t="s">
        <v>74</v>
      </c>
      <c r="D180" s="129">
        <v>51134.59</v>
      </c>
      <c r="E180" s="130">
        <v>0</v>
      </c>
      <c r="F180" s="129">
        <v>0</v>
      </c>
      <c r="G180" s="129">
        <v>0</v>
      </c>
      <c r="H180" s="129">
        <v>0</v>
      </c>
    </row>
    <row r="181" spans="2:8">
      <c r="B181" s="122" t="s">
        <v>142</v>
      </c>
      <c r="C181" s="123" t="s">
        <v>143</v>
      </c>
      <c r="D181" s="124">
        <f>SUM(D182)</f>
        <v>3000</v>
      </c>
      <c r="E181" s="124">
        <f t="shared" ref="E181:H182" si="62">SUM(E182)</f>
        <v>0</v>
      </c>
      <c r="F181" s="124">
        <f t="shared" si="62"/>
        <v>0</v>
      </c>
      <c r="G181" s="124">
        <f t="shared" si="62"/>
        <v>0</v>
      </c>
      <c r="H181" s="124">
        <f t="shared" si="62"/>
        <v>0</v>
      </c>
    </row>
    <row r="182" spans="2:8">
      <c r="B182" s="125" t="s">
        <v>240</v>
      </c>
      <c r="C182" s="126" t="s">
        <v>145</v>
      </c>
      <c r="D182" s="127">
        <f>SUM(D183)</f>
        <v>3000</v>
      </c>
      <c r="E182" s="127">
        <f t="shared" si="62"/>
        <v>0</v>
      </c>
      <c r="F182" s="127">
        <f t="shared" si="62"/>
        <v>0</v>
      </c>
      <c r="G182" s="127">
        <f t="shared" si="62"/>
        <v>0</v>
      </c>
      <c r="H182" s="127">
        <f t="shared" si="62"/>
        <v>0</v>
      </c>
    </row>
    <row r="183" spans="2:8">
      <c r="B183" s="128">
        <v>32</v>
      </c>
      <c r="C183" s="103" t="s">
        <v>74</v>
      </c>
      <c r="D183" s="129">
        <v>3000</v>
      </c>
      <c r="E183" s="130">
        <v>0</v>
      </c>
      <c r="F183" s="129"/>
      <c r="G183" s="129"/>
      <c r="H183" s="129"/>
    </row>
    <row r="184" spans="2:8">
      <c r="B184" s="116" t="s">
        <v>207</v>
      </c>
      <c r="C184" s="117" t="s">
        <v>208</v>
      </c>
      <c r="D184" s="118">
        <f>SUM(D185+D197+D203+D212+D219+D223+D230+D237+D244)</f>
        <v>18827.5</v>
      </c>
      <c r="E184" s="118">
        <f>SUM(E185+E197+E203+E212+E219+E223+E230+E237+E244)</f>
        <v>41300</v>
      </c>
      <c r="F184" s="118">
        <f>SUM(F185+F197+F203+F212+F219+F223+F230+F237+F244)</f>
        <v>38078</v>
      </c>
      <c r="G184" s="118">
        <f>SUM(G185+G197+G203+G212+G219+G223+G230+G237+G244)</f>
        <v>38078</v>
      </c>
      <c r="H184" s="118">
        <f>SUM(H185+H197+H203+H212+H219+H223+H230+H237+H244)</f>
        <v>38078</v>
      </c>
    </row>
    <row r="185" spans="2:8">
      <c r="B185" s="119" t="s">
        <v>188</v>
      </c>
      <c r="C185" s="120" t="s">
        <v>209</v>
      </c>
      <c r="D185" s="121">
        <f>SUM(D186+D189+D192)</f>
        <v>8250</v>
      </c>
      <c r="E185" s="121">
        <f t="shared" ref="E185:H185" si="63">SUM(E186+E189+E192)</f>
        <v>5500</v>
      </c>
      <c r="F185" s="121">
        <f t="shared" si="63"/>
        <v>4500</v>
      </c>
      <c r="G185" s="121">
        <f t="shared" si="63"/>
        <v>4500</v>
      </c>
      <c r="H185" s="121">
        <f t="shared" si="63"/>
        <v>4500</v>
      </c>
    </row>
    <row r="186" spans="2:8">
      <c r="B186" s="122" t="s">
        <v>139</v>
      </c>
      <c r="C186" s="123" t="s">
        <v>70</v>
      </c>
      <c r="D186" s="124">
        <f>SUM(D187)</f>
        <v>1000</v>
      </c>
      <c r="E186" s="124">
        <f t="shared" ref="E186:H187" si="64">SUM(E187)</f>
        <v>0</v>
      </c>
      <c r="F186" s="124">
        <f t="shared" si="64"/>
        <v>0</v>
      </c>
      <c r="G186" s="124">
        <f t="shared" si="64"/>
        <v>0</v>
      </c>
      <c r="H186" s="124">
        <f t="shared" si="64"/>
        <v>0</v>
      </c>
    </row>
    <row r="187" spans="2:8">
      <c r="B187" s="125" t="s">
        <v>239</v>
      </c>
      <c r="C187" s="126" t="s">
        <v>141</v>
      </c>
      <c r="D187" s="127">
        <f>SUM(D188)</f>
        <v>1000</v>
      </c>
      <c r="E187" s="127">
        <f t="shared" si="64"/>
        <v>0</v>
      </c>
      <c r="F187" s="127">
        <f t="shared" si="64"/>
        <v>0</v>
      </c>
      <c r="G187" s="127">
        <f t="shared" si="64"/>
        <v>0</v>
      </c>
      <c r="H187" s="127">
        <f t="shared" si="64"/>
        <v>0</v>
      </c>
    </row>
    <row r="188" spans="2:8">
      <c r="B188" s="128">
        <v>32</v>
      </c>
      <c r="C188" s="103" t="s">
        <v>74</v>
      </c>
      <c r="D188" s="129">
        <v>1000</v>
      </c>
      <c r="E188" s="130">
        <v>0</v>
      </c>
      <c r="F188" s="129">
        <v>0</v>
      </c>
      <c r="G188" s="129">
        <v>0</v>
      </c>
      <c r="H188" s="129">
        <v>0</v>
      </c>
    </row>
    <row r="189" spans="2:8">
      <c r="B189" s="122" t="s">
        <v>156</v>
      </c>
      <c r="C189" s="123" t="s">
        <v>114</v>
      </c>
      <c r="D189" s="124">
        <f>SUM(D190)</f>
        <v>5850</v>
      </c>
      <c r="E189" s="124">
        <f t="shared" ref="E189:H190" si="65">SUM(E190)</f>
        <v>4000</v>
      </c>
      <c r="F189" s="124">
        <f t="shared" si="65"/>
        <v>3000</v>
      </c>
      <c r="G189" s="124">
        <f t="shared" si="65"/>
        <v>3000</v>
      </c>
      <c r="H189" s="124">
        <f t="shared" si="65"/>
        <v>3000</v>
      </c>
    </row>
    <row r="190" spans="2:8">
      <c r="B190" s="125" t="s">
        <v>157</v>
      </c>
      <c r="C190" s="126" t="s">
        <v>158</v>
      </c>
      <c r="D190" s="127">
        <f>SUM(D191)</f>
        <v>5850</v>
      </c>
      <c r="E190" s="127">
        <f t="shared" si="65"/>
        <v>4000</v>
      </c>
      <c r="F190" s="127">
        <f t="shared" si="65"/>
        <v>3000</v>
      </c>
      <c r="G190" s="127">
        <f t="shared" si="65"/>
        <v>3000</v>
      </c>
      <c r="H190" s="127">
        <f t="shared" si="65"/>
        <v>3000</v>
      </c>
    </row>
    <row r="191" spans="2:8">
      <c r="B191" s="128">
        <v>32</v>
      </c>
      <c r="C191" s="103" t="s">
        <v>74</v>
      </c>
      <c r="D191" s="129">
        <v>5850</v>
      </c>
      <c r="E191" s="130">
        <v>4000</v>
      </c>
      <c r="F191" s="129">
        <v>3000</v>
      </c>
      <c r="G191" s="129">
        <v>3000</v>
      </c>
      <c r="H191" s="129">
        <v>3000</v>
      </c>
    </row>
    <row r="192" spans="2:8">
      <c r="B192" s="122" t="s">
        <v>142</v>
      </c>
      <c r="C192" s="123" t="s">
        <v>143</v>
      </c>
      <c r="D192" s="124">
        <f>SUM(D193+D195)</f>
        <v>1400</v>
      </c>
      <c r="E192" s="124">
        <f t="shared" ref="E192:H192" si="66">SUM(E193+E195)</f>
        <v>1500</v>
      </c>
      <c r="F192" s="124">
        <f t="shared" si="66"/>
        <v>1500</v>
      </c>
      <c r="G192" s="124">
        <f t="shared" si="66"/>
        <v>1500</v>
      </c>
      <c r="H192" s="124">
        <f t="shared" si="66"/>
        <v>1500</v>
      </c>
    </row>
    <row r="193" spans="2:8">
      <c r="B193" s="125" t="s">
        <v>240</v>
      </c>
      <c r="C193" s="126" t="s">
        <v>145</v>
      </c>
      <c r="D193" s="127">
        <f>SUM(D194)</f>
        <v>0</v>
      </c>
      <c r="E193" s="127">
        <f t="shared" ref="E193:H193" si="67">SUM(E194)</f>
        <v>0</v>
      </c>
      <c r="F193" s="127">
        <f t="shared" si="67"/>
        <v>0</v>
      </c>
      <c r="G193" s="127">
        <f t="shared" si="67"/>
        <v>0</v>
      </c>
      <c r="H193" s="127">
        <f t="shared" si="67"/>
        <v>0</v>
      </c>
    </row>
    <row r="194" spans="2:8">
      <c r="B194" s="128">
        <v>32</v>
      </c>
      <c r="C194" s="103" t="s">
        <v>74</v>
      </c>
      <c r="D194" s="129">
        <v>0</v>
      </c>
      <c r="E194" s="130">
        <v>0</v>
      </c>
      <c r="F194" s="129">
        <v>0</v>
      </c>
      <c r="G194" s="129">
        <v>0</v>
      </c>
      <c r="H194" s="129">
        <v>0</v>
      </c>
    </row>
    <row r="195" spans="2:8">
      <c r="B195" s="125" t="s">
        <v>248</v>
      </c>
      <c r="C195" s="126" t="s">
        <v>192</v>
      </c>
      <c r="D195" s="127">
        <f>SUM(D196)</f>
        <v>1400</v>
      </c>
      <c r="E195" s="127">
        <f t="shared" ref="E195:H195" si="68">SUM(E196)</f>
        <v>1500</v>
      </c>
      <c r="F195" s="127">
        <f t="shared" si="68"/>
        <v>1500</v>
      </c>
      <c r="G195" s="127">
        <f t="shared" si="68"/>
        <v>1500</v>
      </c>
      <c r="H195" s="127">
        <f t="shared" si="68"/>
        <v>1500</v>
      </c>
    </row>
    <row r="196" spans="2:8">
      <c r="B196" s="128">
        <v>32</v>
      </c>
      <c r="C196" s="103" t="s">
        <v>74</v>
      </c>
      <c r="D196" s="129">
        <v>1400</v>
      </c>
      <c r="E196" s="130">
        <v>1500</v>
      </c>
      <c r="F196" s="129">
        <v>1500</v>
      </c>
      <c r="G196" s="129">
        <v>1500</v>
      </c>
      <c r="H196" s="129">
        <v>1500</v>
      </c>
    </row>
    <row r="197" spans="2:8">
      <c r="B197" s="119" t="s">
        <v>210</v>
      </c>
      <c r="C197" s="120" t="s">
        <v>211</v>
      </c>
      <c r="D197" s="121">
        <f>SUM(D198+D201)</f>
        <v>0</v>
      </c>
      <c r="E197" s="121">
        <f t="shared" ref="E197:H197" si="69">SUM(E198+E201)</f>
        <v>0</v>
      </c>
      <c r="F197" s="121">
        <f t="shared" si="69"/>
        <v>0</v>
      </c>
      <c r="G197" s="121">
        <f t="shared" si="69"/>
        <v>0</v>
      </c>
      <c r="H197" s="121">
        <f t="shared" si="69"/>
        <v>0</v>
      </c>
    </row>
    <row r="198" spans="2:8">
      <c r="B198" s="122" t="s">
        <v>156</v>
      </c>
      <c r="C198" s="123" t="s">
        <v>114</v>
      </c>
      <c r="D198" s="124">
        <f>SUM(D199)</f>
        <v>0</v>
      </c>
      <c r="E198" s="124">
        <f t="shared" ref="E198:H199" si="70">SUM(E199)</f>
        <v>0</v>
      </c>
      <c r="F198" s="124">
        <f t="shared" si="70"/>
        <v>0</v>
      </c>
      <c r="G198" s="124">
        <f t="shared" si="70"/>
        <v>0</v>
      </c>
      <c r="H198" s="124">
        <f t="shared" si="70"/>
        <v>0</v>
      </c>
    </row>
    <row r="199" spans="2:8">
      <c r="B199" s="125" t="s">
        <v>157</v>
      </c>
      <c r="C199" s="126" t="s">
        <v>158</v>
      </c>
      <c r="D199" s="127">
        <f>SUM(D200)</f>
        <v>0</v>
      </c>
      <c r="E199" s="127">
        <f t="shared" si="70"/>
        <v>0</v>
      </c>
      <c r="F199" s="127">
        <f t="shared" si="70"/>
        <v>0</v>
      </c>
      <c r="G199" s="127">
        <f t="shared" si="70"/>
        <v>0</v>
      </c>
      <c r="H199" s="127">
        <f t="shared" si="70"/>
        <v>0</v>
      </c>
    </row>
    <row r="200" spans="2:8">
      <c r="B200" s="128">
        <v>32</v>
      </c>
      <c r="C200" s="103" t="s">
        <v>74</v>
      </c>
      <c r="D200" s="129">
        <v>0</v>
      </c>
      <c r="E200" s="130">
        <v>0</v>
      </c>
      <c r="F200" s="129">
        <v>0</v>
      </c>
      <c r="G200" s="129">
        <v>0</v>
      </c>
      <c r="H200" s="129">
        <v>0</v>
      </c>
    </row>
    <row r="201" spans="2:8">
      <c r="B201" s="125" t="s">
        <v>248</v>
      </c>
      <c r="C201" s="126" t="s">
        <v>192</v>
      </c>
      <c r="D201" s="127">
        <f>SUM(D202)</f>
        <v>0</v>
      </c>
      <c r="E201" s="127">
        <f t="shared" ref="E201:H201" si="71">SUM(E202)</f>
        <v>0</v>
      </c>
      <c r="F201" s="127">
        <f t="shared" si="71"/>
        <v>0</v>
      </c>
      <c r="G201" s="127">
        <f t="shared" si="71"/>
        <v>0</v>
      </c>
      <c r="H201" s="127">
        <f t="shared" si="71"/>
        <v>0</v>
      </c>
    </row>
    <row r="202" spans="2:8">
      <c r="B202" s="128">
        <v>32</v>
      </c>
      <c r="C202" s="103" t="s">
        <v>74</v>
      </c>
      <c r="D202" s="129">
        <v>0</v>
      </c>
      <c r="E202" s="130">
        <v>0</v>
      </c>
      <c r="F202" s="129">
        <v>0</v>
      </c>
      <c r="G202" s="129">
        <v>0</v>
      </c>
      <c r="H202" s="129">
        <v>0</v>
      </c>
    </row>
    <row r="203" spans="2:8">
      <c r="B203" s="119" t="s">
        <v>212</v>
      </c>
      <c r="C203" s="120" t="s">
        <v>213</v>
      </c>
      <c r="D203" s="121">
        <f>SUM(D204+D207)</f>
        <v>4380</v>
      </c>
      <c r="E203" s="121">
        <f t="shared" ref="E203:H203" si="72">SUM(E204+E207)</f>
        <v>0</v>
      </c>
      <c r="F203" s="121">
        <f t="shared" si="72"/>
        <v>0</v>
      </c>
      <c r="G203" s="121">
        <f t="shared" si="72"/>
        <v>0</v>
      </c>
      <c r="H203" s="121">
        <f t="shared" si="72"/>
        <v>0</v>
      </c>
    </row>
    <row r="204" spans="2:8">
      <c r="B204" s="122" t="s">
        <v>156</v>
      </c>
      <c r="C204" s="123" t="s">
        <v>114</v>
      </c>
      <c r="D204" s="124">
        <f>SUM(D205)</f>
        <v>980</v>
      </c>
      <c r="E204" s="124">
        <f t="shared" ref="E204:H205" si="73">SUM(E205)</f>
        <v>0</v>
      </c>
      <c r="F204" s="124">
        <f t="shared" si="73"/>
        <v>0</v>
      </c>
      <c r="G204" s="124">
        <f t="shared" si="73"/>
        <v>0</v>
      </c>
      <c r="H204" s="124">
        <f t="shared" si="73"/>
        <v>0</v>
      </c>
    </row>
    <row r="205" spans="2:8">
      <c r="B205" s="125" t="s">
        <v>157</v>
      </c>
      <c r="C205" s="126" t="s">
        <v>158</v>
      </c>
      <c r="D205" s="127">
        <f>SUM(D206)</f>
        <v>980</v>
      </c>
      <c r="E205" s="127">
        <f t="shared" si="73"/>
        <v>0</v>
      </c>
      <c r="F205" s="127">
        <f t="shared" si="73"/>
        <v>0</v>
      </c>
      <c r="G205" s="127">
        <f t="shared" si="73"/>
        <v>0</v>
      </c>
      <c r="H205" s="127">
        <f t="shared" si="73"/>
        <v>0</v>
      </c>
    </row>
    <row r="206" spans="2:8">
      <c r="B206" s="128">
        <v>32</v>
      </c>
      <c r="C206" s="103" t="s">
        <v>74</v>
      </c>
      <c r="D206" s="129">
        <v>980</v>
      </c>
      <c r="E206" s="130">
        <v>0</v>
      </c>
      <c r="F206" s="129">
        <v>0</v>
      </c>
      <c r="G206" s="129">
        <v>0</v>
      </c>
      <c r="H206" s="129">
        <v>0</v>
      </c>
    </row>
    <row r="207" spans="2:8">
      <c r="B207" s="122" t="s">
        <v>142</v>
      </c>
      <c r="C207" s="123" t="s">
        <v>143</v>
      </c>
      <c r="D207" s="124">
        <f>SUM(D208+D210)</f>
        <v>3400</v>
      </c>
      <c r="E207" s="124">
        <f t="shared" ref="E207:H207" si="74">SUM(E208+E210)</f>
        <v>0</v>
      </c>
      <c r="F207" s="124">
        <f t="shared" si="74"/>
        <v>0</v>
      </c>
      <c r="G207" s="124">
        <f t="shared" si="74"/>
        <v>0</v>
      </c>
      <c r="H207" s="124">
        <f t="shared" si="74"/>
        <v>0</v>
      </c>
    </row>
    <row r="208" spans="2:8">
      <c r="B208" s="125" t="s">
        <v>240</v>
      </c>
      <c r="C208" s="126" t="s">
        <v>145</v>
      </c>
      <c r="D208" s="127">
        <f>SUM(D209)</f>
        <v>2000</v>
      </c>
      <c r="E208" s="127">
        <f t="shared" ref="E208:H208" si="75">SUM(E209)</f>
        <v>0</v>
      </c>
      <c r="F208" s="127">
        <f t="shared" si="75"/>
        <v>0</v>
      </c>
      <c r="G208" s="127">
        <f t="shared" si="75"/>
        <v>0</v>
      </c>
      <c r="H208" s="127">
        <f t="shared" si="75"/>
        <v>0</v>
      </c>
    </row>
    <row r="209" spans="2:8">
      <c r="B209" s="128">
        <v>32</v>
      </c>
      <c r="C209" s="103" t="s">
        <v>74</v>
      </c>
      <c r="D209" s="129">
        <v>2000</v>
      </c>
      <c r="E209" s="130">
        <v>0</v>
      </c>
      <c r="F209" s="129">
        <v>0</v>
      </c>
      <c r="G209" s="129">
        <v>0</v>
      </c>
      <c r="H209" s="129">
        <v>0</v>
      </c>
    </row>
    <row r="210" spans="2:8">
      <c r="B210" s="125" t="s">
        <v>248</v>
      </c>
      <c r="C210" s="126" t="s">
        <v>192</v>
      </c>
      <c r="D210" s="127">
        <f>SUM(D211)</f>
        <v>1400</v>
      </c>
      <c r="E210" s="127">
        <f t="shared" ref="E210:H210" si="76">SUM(E211)</f>
        <v>0</v>
      </c>
      <c r="F210" s="127">
        <f t="shared" si="76"/>
        <v>0</v>
      </c>
      <c r="G210" s="127">
        <f t="shared" si="76"/>
        <v>0</v>
      </c>
      <c r="H210" s="127">
        <f t="shared" si="76"/>
        <v>0</v>
      </c>
    </row>
    <row r="211" spans="2:8">
      <c r="B211" s="128">
        <v>32</v>
      </c>
      <c r="C211" s="103" t="s">
        <v>74</v>
      </c>
      <c r="D211" s="129">
        <v>1400</v>
      </c>
      <c r="E211" s="130">
        <v>0</v>
      </c>
      <c r="F211" s="129">
        <v>0</v>
      </c>
      <c r="G211" s="129">
        <v>0</v>
      </c>
      <c r="H211" s="129">
        <v>0</v>
      </c>
    </row>
    <row r="212" spans="2:8">
      <c r="B212" s="119" t="s">
        <v>205</v>
      </c>
      <c r="C212" s="120" t="s">
        <v>214</v>
      </c>
      <c r="D212" s="121">
        <f>SUM(D213+D216)</f>
        <v>3662.5</v>
      </c>
      <c r="E212" s="121">
        <f>SUM(E213+E216)</f>
        <v>10800</v>
      </c>
      <c r="F212" s="121">
        <f>SUM(F213+F216)</f>
        <v>13578</v>
      </c>
      <c r="G212" s="121">
        <f>SUM(G213+G216)</f>
        <v>13578</v>
      </c>
      <c r="H212" s="121">
        <f>SUM(H213+H216)</f>
        <v>13578</v>
      </c>
    </row>
    <row r="213" spans="2:8">
      <c r="B213" s="122" t="s">
        <v>139</v>
      </c>
      <c r="C213" s="123" t="s">
        <v>70</v>
      </c>
      <c r="D213" s="124">
        <f>SUM(D214)</f>
        <v>3662.5</v>
      </c>
      <c r="E213" s="124">
        <f t="shared" ref="E213:H214" si="77">SUM(E214)</f>
        <v>5400</v>
      </c>
      <c r="F213" s="124">
        <f t="shared" si="77"/>
        <v>7400</v>
      </c>
      <c r="G213" s="124">
        <f t="shared" si="77"/>
        <v>7400</v>
      </c>
      <c r="H213" s="124">
        <f t="shared" si="77"/>
        <v>7400</v>
      </c>
    </row>
    <row r="214" spans="2:8">
      <c r="B214" s="125" t="s">
        <v>239</v>
      </c>
      <c r="C214" s="126" t="s">
        <v>141</v>
      </c>
      <c r="D214" s="127">
        <f>SUM(D215)</f>
        <v>3662.5</v>
      </c>
      <c r="E214" s="127">
        <f t="shared" si="77"/>
        <v>5400</v>
      </c>
      <c r="F214" s="127">
        <f t="shared" si="77"/>
        <v>7400</v>
      </c>
      <c r="G214" s="127">
        <f t="shared" si="77"/>
        <v>7400</v>
      </c>
      <c r="H214" s="127">
        <f t="shared" si="77"/>
        <v>7400</v>
      </c>
    </row>
    <row r="215" spans="2:8">
      <c r="B215" s="128">
        <v>32</v>
      </c>
      <c r="C215" s="103" t="s">
        <v>74</v>
      </c>
      <c r="D215" s="129">
        <v>3662.5</v>
      </c>
      <c r="E215" s="130">
        <v>5400</v>
      </c>
      <c r="F215" s="129">
        <v>7400</v>
      </c>
      <c r="G215" s="129">
        <v>7400</v>
      </c>
      <c r="H215" s="129">
        <v>7400</v>
      </c>
    </row>
    <row r="216" spans="2:8">
      <c r="B216" s="122" t="s">
        <v>156</v>
      </c>
      <c r="C216" s="123" t="s">
        <v>114</v>
      </c>
      <c r="D216" s="124">
        <f>SUM(D217)</f>
        <v>0</v>
      </c>
      <c r="E216" s="124">
        <f t="shared" ref="E216:H217" si="78">SUM(E217)</f>
        <v>5400</v>
      </c>
      <c r="F216" s="124">
        <f t="shared" si="78"/>
        <v>6178</v>
      </c>
      <c r="G216" s="124">
        <f t="shared" si="78"/>
        <v>6178</v>
      </c>
      <c r="H216" s="124">
        <f t="shared" si="78"/>
        <v>6178</v>
      </c>
    </row>
    <row r="217" spans="2:8">
      <c r="B217" s="125" t="s">
        <v>157</v>
      </c>
      <c r="C217" s="126" t="s">
        <v>158</v>
      </c>
      <c r="D217" s="127">
        <f>SUM(D218)</f>
        <v>0</v>
      </c>
      <c r="E217" s="127">
        <f t="shared" si="78"/>
        <v>5400</v>
      </c>
      <c r="F217" s="127">
        <f t="shared" si="78"/>
        <v>6178</v>
      </c>
      <c r="G217" s="127">
        <f t="shared" si="78"/>
        <v>6178</v>
      </c>
      <c r="H217" s="127">
        <f t="shared" si="78"/>
        <v>6178</v>
      </c>
    </row>
    <row r="218" spans="2:8">
      <c r="B218" s="128">
        <v>32</v>
      </c>
      <c r="C218" s="103" t="s">
        <v>74</v>
      </c>
      <c r="D218" s="129">
        <v>0</v>
      </c>
      <c r="E218" s="130">
        <v>5400</v>
      </c>
      <c r="F218" s="129">
        <v>6178</v>
      </c>
      <c r="G218" s="129">
        <v>6178</v>
      </c>
      <c r="H218" s="129">
        <v>6178</v>
      </c>
    </row>
    <row r="219" spans="2:8">
      <c r="B219" s="119" t="s">
        <v>215</v>
      </c>
      <c r="C219" s="120" t="s">
        <v>216</v>
      </c>
      <c r="D219" s="121">
        <f>SUM(D220)</f>
        <v>0</v>
      </c>
      <c r="E219" s="121">
        <f t="shared" ref="E219:H221" si="79">SUM(E220)</f>
        <v>0</v>
      </c>
      <c r="F219" s="121">
        <f t="shared" si="79"/>
        <v>0</v>
      </c>
      <c r="G219" s="121">
        <f t="shared" si="79"/>
        <v>0</v>
      </c>
      <c r="H219" s="121">
        <f t="shared" si="79"/>
        <v>0</v>
      </c>
    </row>
    <row r="220" spans="2:8">
      <c r="B220" s="122" t="s">
        <v>139</v>
      </c>
      <c r="C220" s="123" t="s">
        <v>70</v>
      </c>
      <c r="D220" s="124">
        <f>SUM(D221)</f>
        <v>0</v>
      </c>
      <c r="E220" s="124">
        <f t="shared" si="79"/>
        <v>0</v>
      </c>
      <c r="F220" s="124">
        <f t="shared" si="79"/>
        <v>0</v>
      </c>
      <c r="G220" s="124">
        <f t="shared" si="79"/>
        <v>0</v>
      </c>
      <c r="H220" s="124">
        <f t="shared" si="79"/>
        <v>0</v>
      </c>
    </row>
    <row r="221" spans="2:8">
      <c r="B221" s="125" t="s">
        <v>239</v>
      </c>
      <c r="C221" s="126" t="s">
        <v>141</v>
      </c>
      <c r="D221" s="127">
        <f>SUM(D222)</f>
        <v>0</v>
      </c>
      <c r="E221" s="127">
        <f t="shared" si="79"/>
        <v>0</v>
      </c>
      <c r="F221" s="127">
        <f t="shared" si="79"/>
        <v>0</v>
      </c>
      <c r="G221" s="127">
        <f t="shared" si="79"/>
        <v>0</v>
      </c>
      <c r="H221" s="127">
        <f t="shared" si="79"/>
        <v>0</v>
      </c>
    </row>
    <row r="222" spans="2:8">
      <c r="B222" s="128">
        <v>32</v>
      </c>
      <c r="C222" s="103" t="s">
        <v>74</v>
      </c>
      <c r="D222" s="129">
        <v>0</v>
      </c>
      <c r="E222" s="130">
        <v>0</v>
      </c>
      <c r="F222" s="129">
        <v>0</v>
      </c>
      <c r="G222" s="129">
        <v>0</v>
      </c>
      <c r="H222" s="129">
        <v>0</v>
      </c>
    </row>
    <row r="223" spans="2:8">
      <c r="B223" s="119" t="s">
        <v>217</v>
      </c>
      <c r="C223" s="120" t="s">
        <v>218</v>
      </c>
      <c r="D223" s="121">
        <f>SUM(D224+D227)</f>
        <v>2535</v>
      </c>
      <c r="E223" s="121">
        <f t="shared" ref="E223:H223" si="80">SUM(E224+E227)</f>
        <v>2000</v>
      </c>
      <c r="F223" s="121">
        <f t="shared" si="80"/>
        <v>0</v>
      </c>
      <c r="G223" s="121">
        <f t="shared" si="80"/>
        <v>0</v>
      </c>
      <c r="H223" s="121">
        <f t="shared" si="80"/>
        <v>0</v>
      </c>
    </row>
    <row r="224" spans="2:8">
      <c r="B224" s="122" t="s">
        <v>139</v>
      </c>
      <c r="C224" s="123" t="s">
        <v>70</v>
      </c>
      <c r="D224" s="124">
        <f>SUM(D225)</f>
        <v>535</v>
      </c>
      <c r="E224" s="124">
        <f t="shared" ref="E224:H225" si="81">SUM(E225)</f>
        <v>1000</v>
      </c>
      <c r="F224" s="124">
        <f t="shared" si="81"/>
        <v>0</v>
      </c>
      <c r="G224" s="124">
        <f t="shared" si="81"/>
        <v>0</v>
      </c>
      <c r="H224" s="124">
        <f t="shared" si="81"/>
        <v>0</v>
      </c>
    </row>
    <row r="225" spans="2:8">
      <c r="B225" s="125" t="s">
        <v>239</v>
      </c>
      <c r="C225" s="126" t="s">
        <v>141</v>
      </c>
      <c r="D225" s="127">
        <f>SUM(D226)</f>
        <v>535</v>
      </c>
      <c r="E225" s="127">
        <f t="shared" si="81"/>
        <v>1000</v>
      </c>
      <c r="F225" s="127">
        <f t="shared" si="81"/>
        <v>0</v>
      </c>
      <c r="G225" s="127">
        <f t="shared" si="81"/>
        <v>0</v>
      </c>
      <c r="H225" s="127">
        <f t="shared" si="81"/>
        <v>0</v>
      </c>
    </row>
    <row r="226" spans="2:8">
      <c r="B226" s="128">
        <v>32</v>
      </c>
      <c r="C226" s="103" t="s">
        <v>74</v>
      </c>
      <c r="D226" s="129">
        <v>535</v>
      </c>
      <c r="E226" s="130">
        <v>1000</v>
      </c>
      <c r="F226" s="129">
        <v>0</v>
      </c>
      <c r="G226" s="129">
        <v>0</v>
      </c>
      <c r="H226" s="129">
        <v>0</v>
      </c>
    </row>
    <row r="227" spans="2:8">
      <c r="B227" s="122" t="s">
        <v>156</v>
      </c>
      <c r="C227" s="123" t="s">
        <v>114</v>
      </c>
      <c r="D227" s="124">
        <f>SUM(D228)</f>
        <v>2000</v>
      </c>
      <c r="E227" s="124">
        <f t="shared" ref="E227:H228" si="82">SUM(E228)</f>
        <v>1000</v>
      </c>
      <c r="F227" s="124">
        <f t="shared" si="82"/>
        <v>0</v>
      </c>
      <c r="G227" s="124">
        <f t="shared" si="82"/>
        <v>0</v>
      </c>
      <c r="H227" s="124">
        <f t="shared" si="82"/>
        <v>0</v>
      </c>
    </row>
    <row r="228" spans="2:8">
      <c r="B228" s="125" t="s">
        <v>157</v>
      </c>
      <c r="C228" s="126" t="s">
        <v>158</v>
      </c>
      <c r="D228" s="127">
        <f>SUM(D229)</f>
        <v>2000</v>
      </c>
      <c r="E228" s="127">
        <f t="shared" si="82"/>
        <v>1000</v>
      </c>
      <c r="F228" s="127">
        <f t="shared" si="82"/>
        <v>0</v>
      </c>
      <c r="G228" s="127">
        <f t="shared" si="82"/>
        <v>0</v>
      </c>
      <c r="H228" s="127">
        <f t="shared" si="82"/>
        <v>0</v>
      </c>
    </row>
    <row r="229" spans="2:8">
      <c r="B229" s="128">
        <v>32</v>
      </c>
      <c r="C229" s="103" t="s">
        <v>74</v>
      </c>
      <c r="D229" s="129">
        <v>2000</v>
      </c>
      <c r="E229" s="130">
        <v>1000</v>
      </c>
      <c r="F229" s="129">
        <v>0</v>
      </c>
      <c r="G229" s="129">
        <v>0</v>
      </c>
      <c r="H229" s="129">
        <v>0</v>
      </c>
    </row>
    <row r="230" spans="2:8">
      <c r="B230" s="119" t="s">
        <v>219</v>
      </c>
      <c r="C230" s="120" t="s">
        <v>220</v>
      </c>
      <c r="D230" s="121">
        <f>SUM(D231+D234)</f>
        <v>0</v>
      </c>
      <c r="E230" s="121">
        <f t="shared" ref="E230:H230" si="83">SUM(E231+E234)</f>
        <v>0</v>
      </c>
      <c r="F230" s="121">
        <f t="shared" si="83"/>
        <v>0</v>
      </c>
      <c r="G230" s="121">
        <f t="shared" si="83"/>
        <v>0</v>
      </c>
      <c r="H230" s="121">
        <f t="shared" si="83"/>
        <v>0</v>
      </c>
    </row>
    <row r="231" spans="2:8">
      <c r="B231" s="122" t="s">
        <v>156</v>
      </c>
      <c r="C231" s="123" t="s">
        <v>114</v>
      </c>
      <c r="D231" s="124">
        <f>SUM(D232)</f>
        <v>0</v>
      </c>
      <c r="E231" s="124">
        <f t="shared" ref="E231:H232" si="84">SUM(E232)</f>
        <v>0</v>
      </c>
      <c r="F231" s="124">
        <f t="shared" si="84"/>
        <v>0</v>
      </c>
      <c r="G231" s="124">
        <f t="shared" si="84"/>
        <v>0</v>
      </c>
      <c r="H231" s="124">
        <f t="shared" si="84"/>
        <v>0</v>
      </c>
    </row>
    <row r="232" spans="2:8">
      <c r="B232" s="125" t="s">
        <v>157</v>
      </c>
      <c r="C232" s="126" t="s">
        <v>158</v>
      </c>
      <c r="D232" s="127">
        <f>SUM(D233)</f>
        <v>0</v>
      </c>
      <c r="E232" s="127">
        <f t="shared" si="84"/>
        <v>0</v>
      </c>
      <c r="F232" s="127">
        <f t="shared" si="84"/>
        <v>0</v>
      </c>
      <c r="G232" s="127">
        <f t="shared" si="84"/>
        <v>0</v>
      </c>
      <c r="H232" s="127">
        <f t="shared" si="84"/>
        <v>0</v>
      </c>
    </row>
    <row r="233" spans="2:8">
      <c r="B233" s="128">
        <v>32</v>
      </c>
      <c r="C233" s="103" t="s">
        <v>74</v>
      </c>
      <c r="D233" s="129">
        <v>0</v>
      </c>
      <c r="E233" s="130">
        <v>0</v>
      </c>
      <c r="F233" s="129">
        <v>0</v>
      </c>
      <c r="G233" s="129">
        <v>0</v>
      </c>
      <c r="H233" s="129">
        <v>0</v>
      </c>
    </row>
    <row r="234" spans="2:8">
      <c r="B234" s="122" t="s">
        <v>142</v>
      </c>
      <c r="C234" s="123" t="s">
        <v>143</v>
      </c>
      <c r="D234" s="124">
        <f>SUM(D235)</f>
        <v>0</v>
      </c>
      <c r="E234" s="124">
        <f t="shared" ref="E234:H235" si="85">SUM(E235)</f>
        <v>0</v>
      </c>
      <c r="F234" s="124">
        <f t="shared" si="85"/>
        <v>0</v>
      </c>
      <c r="G234" s="124">
        <f t="shared" si="85"/>
        <v>0</v>
      </c>
      <c r="H234" s="124">
        <f t="shared" si="85"/>
        <v>0</v>
      </c>
    </row>
    <row r="235" spans="2:8">
      <c r="B235" s="125" t="s">
        <v>240</v>
      </c>
      <c r="C235" s="126" t="s">
        <v>145</v>
      </c>
      <c r="D235" s="127">
        <f>SUM(D236)</f>
        <v>0</v>
      </c>
      <c r="E235" s="127">
        <f t="shared" si="85"/>
        <v>0</v>
      </c>
      <c r="F235" s="127">
        <f t="shared" si="85"/>
        <v>0</v>
      </c>
      <c r="G235" s="127">
        <f t="shared" si="85"/>
        <v>0</v>
      </c>
      <c r="H235" s="127">
        <f t="shared" si="85"/>
        <v>0</v>
      </c>
    </row>
    <row r="236" spans="2:8">
      <c r="B236" s="128">
        <v>32</v>
      </c>
      <c r="C236" s="103" t="s">
        <v>74</v>
      </c>
      <c r="D236" s="129">
        <v>0</v>
      </c>
      <c r="E236" s="130">
        <v>0</v>
      </c>
      <c r="F236" s="129">
        <v>0</v>
      </c>
      <c r="G236" s="129">
        <v>0</v>
      </c>
      <c r="H236" s="129">
        <v>0</v>
      </c>
    </row>
    <row r="237" spans="2:8">
      <c r="B237" s="119" t="s">
        <v>221</v>
      </c>
      <c r="C237" s="120" t="s">
        <v>222</v>
      </c>
      <c r="D237" s="121">
        <f>SUM(D238+D241)</f>
        <v>0</v>
      </c>
      <c r="E237" s="121">
        <f t="shared" ref="E237:H237" si="86">SUM(E238+E241)</f>
        <v>0</v>
      </c>
      <c r="F237" s="121">
        <f t="shared" si="86"/>
        <v>0</v>
      </c>
      <c r="G237" s="121">
        <f t="shared" si="86"/>
        <v>0</v>
      </c>
      <c r="H237" s="121">
        <f t="shared" si="86"/>
        <v>0</v>
      </c>
    </row>
    <row r="238" spans="2:8">
      <c r="B238" s="122" t="s">
        <v>156</v>
      </c>
      <c r="C238" s="123" t="s">
        <v>114</v>
      </c>
      <c r="D238" s="124">
        <f>SUM(D239)</f>
        <v>0</v>
      </c>
      <c r="E238" s="124">
        <f t="shared" ref="E238:H239" si="87">SUM(E239)</f>
        <v>0</v>
      </c>
      <c r="F238" s="124">
        <f t="shared" si="87"/>
        <v>0</v>
      </c>
      <c r="G238" s="124">
        <f t="shared" si="87"/>
        <v>0</v>
      </c>
      <c r="H238" s="124">
        <f t="shared" si="87"/>
        <v>0</v>
      </c>
    </row>
    <row r="239" spans="2:8">
      <c r="B239" s="125" t="s">
        <v>157</v>
      </c>
      <c r="C239" s="126" t="s">
        <v>158</v>
      </c>
      <c r="D239" s="127">
        <f>SUM(D240)</f>
        <v>0</v>
      </c>
      <c r="E239" s="127">
        <f t="shared" si="87"/>
        <v>0</v>
      </c>
      <c r="F239" s="127">
        <f t="shared" si="87"/>
        <v>0</v>
      </c>
      <c r="G239" s="127">
        <f t="shared" si="87"/>
        <v>0</v>
      </c>
      <c r="H239" s="127">
        <f t="shared" si="87"/>
        <v>0</v>
      </c>
    </row>
    <row r="240" spans="2:8">
      <c r="B240" s="128">
        <v>32</v>
      </c>
      <c r="C240" s="103" t="s">
        <v>74</v>
      </c>
      <c r="D240" s="129">
        <v>0</v>
      </c>
      <c r="E240" s="130">
        <v>0</v>
      </c>
      <c r="F240" s="129">
        <v>0</v>
      </c>
      <c r="G240" s="129">
        <v>0</v>
      </c>
      <c r="H240" s="129">
        <v>0</v>
      </c>
    </row>
    <row r="241" spans="2:8">
      <c r="B241" s="122" t="s">
        <v>142</v>
      </c>
      <c r="C241" s="123" t="s">
        <v>143</v>
      </c>
      <c r="D241" s="124">
        <f>SUM(D242)</f>
        <v>0</v>
      </c>
      <c r="E241" s="124">
        <f t="shared" ref="E241:H242" si="88">SUM(E242)</f>
        <v>0</v>
      </c>
      <c r="F241" s="124">
        <f t="shared" si="88"/>
        <v>0</v>
      </c>
      <c r="G241" s="124">
        <f t="shared" si="88"/>
        <v>0</v>
      </c>
      <c r="H241" s="124">
        <f t="shared" si="88"/>
        <v>0</v>
      </c>
    </row>
    <row r="242" spans="2:8">
      <c r="B242" s="125" t="s">
        <v>240</v>
      </c>
      <c r="C242" s="126" t="s">
        <v>145</v>
      </c>
      <c r="D242" s="127">
        <f>SUM(D243)</f>
        <v>0</v>
      </c>
      <c r="E242" s="127">
        <f t="shared" si="88"/>
        <v>0</v>
      </c>
      <c r="F242" s="127">
        <f t="shared" si="88"/>
        <v>0</v>
      </c>
      <c r="G242" s="127">
        <f t="shared" si="88"/>
        <v>0</v>
      </c>
      <c r="H242" s="127">
        <f t="shared" si="88"/>
        <v>0</v>
      </c>
    </row>
    <row r="243" spans="2:8">
      <c r="B243" s="128">
        <v>32</v>
      </c>
      <c r="C243" s="103" t="s">
        <v>74</v>
      </c>
      <c r="D243" s="129">
        <v>0</v>
      </c>
      <c r="E243" s="130">
        <v>0</v>
      </c>
      <c r="F243" s="129">
        <v>0</v>
      </c>
      <c r="G243" s="129">
        <v>0</v>
      </c>
      <c r="H243" s="129">
        <v>0</v>
      </c>
    </row>
    <row r="244" spans="2:8">
      <c r="B244" s="119" t="s">
        <v>223</v>
      </c>
      <c r="C244" s="120" t="s">
        <v>224</v>
      </c>
      <c r="D244" s="121">
        <f>SUM(D245+D251+D248)</f>
        <v>0</v>
      </c>
      <c r="E244" s="121">
        <f t="shared" ref="E244:H244" si="89">SUM(E245+E251+E248)</f>
        <v>23000</v>
      </c>
      <c r="F244" s="121">
        <f t="shared" si="89"/>
        <v>20000</v>
      </c>
      <c r="G244" s="121">
        <f t="shared" si="89"/>
        <v>20000</v>
      </c>
      <c r="H244" s="121">
        <f t="shared" si="89"/>
        <v>20000</v>
      </c>
    </row>
    <row r="245" spans="2:8">
      <c r="B245" s="122" t="s">
        <v>139</v>
      </c>
      <c r="C245" s="123" t="s">
        <v>70</v>
      </c>
      <c r="D245" s="124">
        <f>SUM(D246)</f>
        <v>0</v>
      </c>
      <c r="E245" s="124">
        <f t="shared" ref="E245:H246" si="90">SUM(E246)</f>
        <v>5000</v>
      </c>
      <c r="F245" s="124">
        <f t="shared" si="90"/>
        <v>3000</v>
      </c>
      <c r="G245" s="124">
        <f t="shared" si="90"/>
        <v>3000</v>
      </c>
      <c r="H245" s="124">
        <f t="shared" si="90"/>
        <v>3000</v>
      </c>
    </row>
    <row r="246" spans="2:8">
      <c r="B246" s="125" t="s">
        <v>239</v>
      </c>
      <c r="C246" s="126" t="s">
        <v>141</v>
      </c>
      <c r="D246" s="127">
        <f>SUM(D247)</f>
        <v>0</v>
      </c>
      <c r="E246" s="127">
        <f t="shared" si="90"/>
        <v>5000</v>
      </c>
      <c r="F246" s="127">
        <f t="shared" si="90"/>
        <v>3000</v>
      </c>
      <c r="G246" s="127">
        <f t="shared" si="90"/>
        <v>3000</v>
      </c>
      <c r="H246" s="127">
        <f t="shared" si="90"/>
        <v>3000</v>
      </c>
    </row>
    <row r="247" spans="2:8">
      <c r="B247" s="128">
        <v>32</v>
      </c>
      <c r="C247" s="103" t="s">
        <v>74</v>
      </c>
      <c r="D247" s="129">
        <v>0</v>
      </c>
      <c r="E247" s="130">
        <v>5000</v>
      </c>
      <c r="F247" s="129">
        <v>3000</v>
      </c>
      <c r="G247" s="129">
        <v>3000</v>
      </c>
      <c r="H247" s="129">
        <v>3000</v>
      </c>
    </row>
    <row r="248" spans="2:8">
      <c r="B248" s="122" t="s">
        <v>156</v>
      </c>
      <c r="C248" s="123" t="s">
        <v>114</v>
      </c>
      <c r="D248" s="124">
        <f>SUM(D249)</f>
        <v>0</v>
      </c>
      <c r="E248" s="124">
        <f t="shared" ref="E248:H249" si="91">SUM(E249)</f>
        <v>5000</v>
      </c>
      <c r="F248" s="124">
        <f t="shared" si="91"/>
        <v>4000</v>
      </c>
      <c r="G248" s="124">
        <f t="shared" si="91"/>
        <v>4000</v>
      </c>
      <c r="H248" s="124">
        <f t="shared" si="91"/>
        <v>4000</v>
      </c>
    </row>
    <row r="249" spans="2:8">
      <c r="B249" s="125" t="s">
        <v>157</v>
      </c>
      <c r="C249" s="126" t="s">
        <v>158</v>
      </c>
      <c r="D249" s="127">
        <f>SUM(D250)</f>
        <v>0</v>
      </c>
      <c r="E249" s="127">
        <f t="shared" si="91"/>
        <v>5000</v>
      </c>
      <c r="F249" s="127">
        <f t="shared" si="91"/>
        <v>4000</v>
      </c>
      <c r="G249" s="127">
        <f t="shared" si="91"/>
        <v>4000</v>
      </c>
      <c r="H249" s="127">
        <f t="shared" si="91"/>
        <v>4000</v>
      </c>
    </row>
    <row r="250" spans="2:8">
      <c r="B250" s="128">
        <v>32</v>
      </c>
      <c r="C250" s="103" t="s">
        <v>74</v>
      </c>
      <c r="D250" s="129">
        <v>0</v>
      </c>
      <c r="E250" s="130">
        <v>5000</v>
      </c>
      <c r="F250" s="129">
        <v>4000</v>
      </c>
      <c r="G250" s="129">
        <v>4000</v>
      </c>
      <c r="H250" s="129">
        <v>4000</v>
      </c>
    </row>
    <row r="251" spans="2:8">
      <c r="B251" s="122" t="s">
        <v>142</v>
      </c>
      <c r="C251" s="123" t="s">
        <v>143</v>
      </c>
      <c r="D251" s="124">
        <f>SUM(D252+D254)</f>
        <v>0</v>
      </c>
      <c r="E251" s="124">
        <f t="shared" ref="E251:H251" si="92">SUM(E252+E254)</f>
        <v>13000</v>
      </c>
      <c r="F251" s="124">
        <f t="shared" si="92"/>
        <v>13000</v>
      </c>
      <c r="G251" s="124">
        <f t="shared" si="92"/>
        <v>13000</v>
      </c>
      <c r="H251" s="124">
        <f t="shared" si="92"/>
        <v>13000</v>
      </c>
    </row>
    <row r="252" spans="2:8">
      <c r="B252" s="125" t="s">
        <v>240</v>
      </c>
      <c r="C252" s="126" t="s">
        <v>145</v>
      </c>
      <c r="D252" s="127">
        <f>SUM(D253)</f>
        <v>0</v>
      </c>
      <c r="E252" s="127">
        <f t="shared" ref="E252:H252" si="93">SUM(E253)</f>
        <v>10000</v>
      </c>
      <c r="F252" s="127">
        <f t="shared" si="93"/>
        <v>10000</v>
      </c>
      <c r="G252" s="127">
        <f t="shared" si="93"/>
        <v>10000</v>
      </c>
      <c r="H252" s="127">
        <f t="shared" si="93"/>
        <v>10000</v>
      </c>
    </row>
    <row r="253" spans="2:8">
      <c r="B253" s="128">
        <v>32</v>
      </c>
      <c r="C253" s="103" t="s">
        <v>74</v>
      </c>
      <c r="D253" s="129">
        <v>0</v>
      </c>
      <c r="E253" s="130">
        <v>10000</v>
      </c>
      <c r="F253" s="129">
        <v>10000</v>
      </c>
      <c r="G253" s="129">
        <v>10000</v>
      </c>
      <c r="H253" s="129">
        <v>10000</v>
      </c>
    </row>
    <row r="254" spans="2:8">
      <c r="B254" s="125" t="s">
        <v>248</v>
      </c>
      <c r="C254" s="126" t="s">
        <v>192</v>
      </c>
      <c r="D254" s="127">
        <f>SUM(D255)</f>
        <v>0</v>
      </c>
      <c r="E254" s="127">
        <f t="shared" ref="E254:H254" si="94">SUM(E255)</f>
        <v>3000</v>
      </c>
      <c r="F254" s="127">
        <f t="shared" si="94"/>
        <v>3000</v>
      </c>
      <c r="G254" s="127">
        <f t="shared" si="94"/>
        <v>3000</v>
      </c>
      <c r="H254" s="127">
        <f t="shared" si="94"/>
        <v>3000</v>
      </c>
    </row>
    <row r="255" spans="2:8">
      <c r="B255" s="128">
        <v>32</v>
      </c>
      <c r="C255" s="103" t="s">
        <v>74</v>
      </c>
      <c r="D255" s="129">
        <v>0</v>
      </c>
      <c r="E255" s="130">
        <v>3000</v>
      </c>
      <c r="F255" s="129">
        <v>3000</v>
      </c>
      <c r="G255" s="129">
        <v>3000</v>
      </c>
      <c r="H255" s="129">
        <v>3000</v>
      </c>
    </row>
    <row r="256" spans="2:8">
      <c r="B256" s="116" t="s">
        <v>225</v>
      </c>
      <c r="C256" s="117" t="s">
        <v>226</v>
      </c>
      <c r="D256" s="118">
        <f>SUM(D257)</f>
        <v>0</v>
      </c>
      <c r="E256" s="118">
        <f t="shared" ref="E256:H256" si="95">SUM(E257)</f>
        <v>5000</v>
      </c>
      <c r="F256" s="118">
        <f t="shared" si="95"/>
        <v>0</v>
      </c>
      <c r="G256" s="118">
        <f t="shared" si="95"/>
        <v>0</v>
      </c>
      <c r="H256" s="118">
        <f t="shared" si="95"/>
        <v>0</v>
      </c>
    </row>
    <row r="257" spans="2:8">
      <c r="B257" s="119" t="s">
        <v>188</v>
      </c>
      <c r="C257" s="120" t="s">
        <v>227</v>
      </c>
      <c r="D257" s="121">
        <f>SUM(D258+D264+D261)</f>
        <v>0</v>
      </c>
      <c r="E257" s="121">
        <f>SUM(E258+E264+E261)</f>
        <v>5000</v>
      </c>
      <c r="F257" s="121">
        <f>SUM(F258+F264+F261)</f>
        <v>0</v>
      </c>
      <c r="G257" s="121">
        <f>SUM(G258+G264+G261)</f>
        <v>0</v>
      </c>
      <c r="H257" s="121">
        <f>SUM(H258+H264+H261)</f>
        <v>0</v>
      </c>
    </row>
    <row r="258" spans="2:8">
      <c r="B258" s="122" t="s">
        <v>139</v>
      </c>
      <c r="C258" s="123" t="s">
        <v>70</v>
      </c>
      <c r="D258" s="124">
        <f>SUM(D259)</f>
        <v>0</v>
      </c>
      <c r="E258" s="124">
        <f t="shared" ref="E258:H259" si="96">SUM(E259)</f>
        <v>1000</v>
      </c>
      <c r="F258" s="124">
        <f t="shared" si="96"/>
        <v>0</v>
      </c>
      <c r="G258" s="124">
        <f t="shared" si="96"/>
        <v>0</v>
      </c>
      <c r="H258" s="124">
        <f t="shared" si="96"/>
        <v>0</v>
      </c>
    </row>
    <row r="259" spans="2:8">
      <c r="B259" s="125" t="s">
        <v>239</v>
      </c>
      <c r="C259" s="126" t="s">
        <v>141</v>
      </c>
      <c r="D259" s="127">
        <f>SUM(D260)</f>
        <v>0</v>
      </c>
      <c r="E259" s="127">
        <f t="shared" si="96"/>
        <v>1000</v>
      </c>
      <c r="F259" s="127">
        <f t="shared" si="96"/>
        <v>0</v>
      </c>
      <c r="G259" s="127">
        <f t="shared" si="96"/>
        <v>0</v>
      </c>
      <c r="H259" s="127">
        <f t="shared" si="96"/>
        <v>0</v>
      </c>
    </row>
    <row r="260" spans="2:8">
      <c r="B260" s="128">
        <v>32</v>
      </c>
      <c r="C260" s="103" t="s">
        <v>74</v>
      </c>
      <c r="D260" s="129">
        <v>0</v>
      </c>
      <c r="E260" s="130">
        <v>1000</v>
      </c>
      <c r="F260" s="129">
        <v>0</v>
      </c>
      <c r="G260" s="129">
        <v>0</v>
      </c>
      <c r="H260" s="129">
        <v>0</v>
      </c>
    </row>
    <row r="261" spans="2:8">
      <c r="B261" s="122" t="s">
        <v>156</v>
      </c>
      <c r="C261" s="123" t="s">
        <v>114</v>
      </c>
      <c r="D261" s="124">
        <f>SUM(D262)</f>
        <v>0</v>
      </c>
      <c r="E261" s="124">
        <f t="shared" ref="E261:H262" si="97">SUM(E262)</f>
        <v>2000</v>
      </c>
      <c r="F261" s="124">
        <f t="shared" si="97"/>
        <v>0</v>
      </c>
      <c r="G261" s="124">
        <f t="shared" si="97"/>
        <v>0</v>
      </c>
      <c r="H261" s="124">
        <f t="shared" si="97"/>
        <v>0</v>
      </c>
    </row>
    <row r="262" spans="2:8">
      <c r="B262" s="125" t="s">
        <v>157</v>
      </c>
      <c r="C262" s="126" t="s">
        <v>158</v>
      </c>
      <c r="D262" s="127">
        <f>SUM(D263)</f>
        <v>0</v>
      </c>
      <c r="E262" s="127">
        <f t="shared" si="97"/>
        <v>2000</v>
      </c>
      <c r="F262" s="127">
        <f t="shared" si="97"/>
        <v>0</v>
      </c>
      <c r="G262" s="127">
        <f t="shared" si="97"/>
        <v>0</v>
      </c>
      <c r="H262" s="127">
        <f t="shared" si="97"/>
        <v>0</v>
      </c>
    </row>
    <row r="263" spans="2:8">
      <c r="B263" s="128">
        <v>32</v>
      </c>
      <c r="C263" s="103" t="s">
        <v>74</v>
      </c>
      <c r="D263" s="129">
        <v>0</v>
      </c>
      <c r="E263" s="130">
        <v>2000</v>
      </c>
      <c r="F263" s="129">
        <v>0</v>
      </c>
      <c r="G263" s="129">
        <v>0</v>
      </c>
      <c r="H263" s="129">
        <v>0</v>
      </c>
    </row>
    <row r="264" spans="2:8">
      <c r="B264" s="122" t="s">
        <v>142</v>
      </c>
      <c r="C264" s="123" t="s">
        <v>143</v>
      </c>
      <c r="D264" s="124">
        <f>SUM(D265)</f>
        <v>0</v>
      </c>
      <c r="E264" s="124">
        <f t="shared" ref="E264:H265" si="98">SUM(E265)</f>
        <v>2000</v>
      </c>
      <c r="F264" s="124">
        <f t="shared" si="98"/>
        <v>0</v>
      </c>
      <c r="G264" s="124">
        <f t="shared" si="98"/>
        <v>0</v>
      </c>
      <c r="H264" s="124">
        <f t="shared" si="98"/>
        <v>0</v>
      </c>
    </row>
    <row r="265" spans="2:8">
      <c r="B265" s="125" t="s">
        <v>248</v>
      </c>
      <c r="C265" s="126" t="s">
        <v>192</v>
      </c>
      <c r="D265" s="127">
        <f>SUM(D266)</f>
        <v>0</v>
      </c>
      <c r="E265" s="127">
        <f t="shared" si="98"/>
        <v>2000</v>
      </c>
      <c r="F265" s="127">
        <f t="shared" si="98"/>
        <v>0</v>
      </c>
      <c r="G265" s="127">
        <f t="shared" si="98"/>
        <v>0</v>
      </c>
      <c r="H265" s="127">
        <f t="shared" si="98"/>
        <v>0</v>
      </c>
    </row>
    <row r="266" spans="2:8">
      <c r="B266" s="128">
        <v>32</v>
      </c>
      <c r="C266" s="103" t="s">
        <v>74</v>
      </c>
      <c r="D266" s="129">
        <v>0</v>
      </c>
      <c r="E266" s="130">
        <v>2000</v>
      </c>
      <c r="F266" s="129">
        <v>0</v>
      </c>
      <c r="G266" s="129">
        <v>0</v>
      </c>
      <c r="H266" s="129">
        <v>0</v>
      </c>
    </row>
    <row r="267" spans="2:8">
      <c r="B267" s="116" t="s">
        <v>228</v>
      </c>
      <c r="C267" s="117" t="s">
        <v>229</v>
      </c>
      <c r="D267" s="118">
        <f>SUM(D268)</f>
        <v>9293.2999999999993</v>
      </c>
      <c r="E267" s="118">
        <f t="shared" ref="E267:H268" si="99">SUM(E268)</f>
        <v>9296</v>
      </c>
      <c r="F267" s="118">
        <f t="shared" si="99"/>
        <v>9296</v>
      </c>
      <c r="G267" s="118">
        <f t="shared" si="99"/>
        <v>9296</v>
      </c>
      <c r="H267" s="118">
        <f t="shared" si="99"/>
        <v>9296</v>
      </c>
    </row>
    <row r="268" spans="2:8">
      <c r="B268" s="119" t="s">
        <v>188</v>
      </c>
      <c r="C268" s="120" t="s">
        <v>229</v>
      </c>
      <c r="D268" s="121">
        <f>SUM(D269)</f>
        <v>9293.2999999999993</v>
      </c>
      <c r="E268" s="121">
        <f t="shared" si="99"/>
        <v>9296</v>
      </c>
      <c r="F268" s="121">
        <f t="shared" si="99"/>
        <v>9296</v>
      </c>
      <c r="G268" s="121">
        <f t="shared" si="99"/>
        <v>9296</v>
      </c>
      <c r="H268" s="121">
        <f t="shared" si="99"/>
        <v>9296</v>
      </c>
    </row>
    <row r="269" spans="2:8">
      <c r="B269" s="122" t="s">
        <v>142</v>
      </c>
      <c r="C269" s="123" t="s">
        <v>143</v>
      </c>
      <c r="D269" s="124">
        <f>SUM(D270+D272)</f>
        <v>9293.2999999999993</v>
      </c>
      <c r="E269" s="124">
        <f>SUM(E270+E272)</f>
        <v>9296</v>
      </c>
      <c r="F269" s="124">
        <f>SUM(F270+F272)</f>
        <v>9296</v>
      </c>
      <c r="G269" s="124">
        <f>SUM(G270+G272)</f>
        <v>9296</v>
      </c>
      <c r="H269" s="124">
        <f>SUM(H270+H272)</f>
        <v>9296</v>
      </c>
    </row>
    <row r="270" spans="2:8">
      <c r="B270" s="125" t="s">
        <v>240</v>
      </c>
      <c r="C270" s="126" t="s">
        <v>145</v>
      </c>
      <c r="D270" s="127">
        <f>SUM(D271)</f>
        <v>4645.3</v>
      </c>
      <c r="E270" s="127">
        <f t="shared" ref="E270:H270" si="100">SUM(E271)</f>
        <v>4648</v>
      </c>
      <c r="F270" s="127">
        <f t="shared" si="100"/>
        <v>4648</v>
      </c>
      <c r="G270" s="127">
        <f t="shared" si="100"/>
        <v>4648</v>
      </c>
      <c r="H270" s="127">
        <f t="shared" si="100"/>
        <v>4648</v>
      </c>
    </row>
    <row r="271" spans="2:8">
      <c r="B271" s="128">
        <v>32</v>
      </c>
      <c r="C271" s="103" t="s">
        <v>74</v>
      </c>
      <c r="D271" s="129">
        <v>4645.3</v>
      </c>
      <c r="E271" s="130">
        <v>4648</v>
      </c>
      <c r="F271" s="129">
        <v>4648</v>
      </c>
      <c r="G271" s="129">
        <v>4648</v>
      </c>
      <c r="H271" s="129">
        <v>4648</v>
      </c>
    </row>
    <row r="272" spans="2:8">
      <c r="B272" s="125" t="s">
        <v>248</v>
      </c>
      <c r="C272" s="126" t="s">
        <v>192</v>
      </c>
      <c r="D272" s="127">
        <f>SUM(D273)</f>
        <v>4648</v>
      </c>
      <c r="E272" s="127">
        <f t="shared" ref="E272:H272" si="101">SUM(E273)</f>
        <v>4648</v>
      </c>
      <c r="F272" s="127">
        <f t="shared" si="101"/>
        <v>4648</v>
      </c>
      <c r="G272" s="127">
        <f t="shared" si="101"/>
        <v>4648</v>
      </c>
      <c r="H272" s="127">
        <f t="shared" si="101"/>
        <v>4648</v>
      </c>
    </row>
    <row r="273" spans="2:8">
      <c r="B273" s="128">
        <v>32</v>
      </c>
      <c r="C273" s="103" t="s">
        <v>74</v>
      </c>
      <c r="D273" s="129">
        <v>4648</v>
      </c>
      <c r="E273" s="130">
        <v>4648</v>
      </c>
      <c r="F273" s="129">
        <v>4648</v>
      </c>
      <c r="G273" s="129">
        <v>4648</v>
      </c>
      <c r="H273" s="129">
        <v>4648</v>
      </c>
    </row>
    <row r="274" spans="2:8">
      <c r="B274" s="116" t="s">
        <v>230</v>
      </c>
      <c r="C274" s="117" t="s">
        <v>231</v>
      </c>
      <c r="D274" s="118">
        <f>SUM(D275)</f>
        <v>1000</v>
      </c>
      <c r="E274" s="118">
        <f t="shared" ref="E274:H274" si="102">SUM(E275)</f>
        <v>5000</v>
      </c>
      <c r="F274" s="118">
        <f t="shared" si="102"/>
        <v>3500</v>
      </c>
      <c r="G274" s="118">
        <f t="shared" si="102"/>
        <v>3500</v>
      </c>
      <c r="H274" s="118">
        <f t="shared" si="102"/>
        <v>3500</v>
      </c>
    </row>
    <row r="275" spans="2:8">
      <c r="B275" s="119" t="s">
        <v>188</v>
      </c>
      <c r="C275" s="120" t="s">
        <v>231</v>
      </c>
      <c r="D275" s="121">
        <f>SUM(D276+D279+D282)</f>
        <v>1000</v>
      </c>
      <c r="E275" s="121">
        <f>SUM(E276+E279+E282)</f>
        <v>5000</v>
      </c>
      <c r="F275" s="121">
        <f>SUM(F276+F279+F282)</f>
        <v>3500</v>
      </c>
      <c r="G275" s="121">
        <f>SUM(G276+G279+G282)</f>
        <v>3500</v>
      </c>
      <c r="H275" s="121">
        <f>SUM(H276+H279+H282)</f>
        <v>3500</v>
      </c>
    </row>
    <row r="276" spans="2:8">
      <c r="B276" s="122" t="s">
        <v>139</v>
      </c>
      <c r="C276" s="123" t="s">
        <v>70</v>
      </c>
      <c r="D276" s="124">
        <f>SUM(D277)</f>
        <v>0</v>
      </c>
      <c r="E276" s="124">
        <f t="shared" ref="E276:H277" si="103">SUM(E277)</f>
        <v>1000</v>
      </c>
      <c r="F276" s="124">
        <f t="shared" si="103"/>
        <v>2500</v>
      </c>
      <c r="G276" s="124">
        <f t="shared" si="103"/>
        <v>2500</v>
      </c>
      <c r="H276" s="124">
        <f t="shared" si="103"/>
        <v>2500</v>
      </c>
    </row>
    <row r="277" spans="2:8">
      <c r="B277" s="125" t="s">
        <v>239</v>
      </c>
      <c r="C277" s="126" t="s">
        <v>141</v>
      </c>
      <c r="D277" s="127">
        <f>SUM(D278)</f>
        <v>0</v>
      </c>
      <c r="E277" s="127">
        <f t="shared" si="103"/>
        <v>1000</v>
      </c>
      <c r="F277" s="127">
        <f t="shared" si="103"/>
        <v>2500</v>
      </c>
      <c r="G277" s="127">
        <f t="shared" si="103"/>
        <v>2500</v>
      </c>
      <c r="H277" s="127">
        <f t="shared" si="103"/>
        <v>2500</v>
      </c>
    </row>
    <row r="278" spans="2:8">
      <c r="B278" s="128">
        <v>32</v>
      </c>
      <c r="C278" s="103" t="s">
        <v>74</v>
      </c>
      <c r="D278" s="129">
        <v>0</v>
      </c>
      <c r="E278" s="130">
        <v>1000</v>
      </c>
      <c r="F278" s="129">
        <v>2500</v>
      </c>
      <c r="G278" s="129">
        <v>2500</v>
      </c>
      <c r="H278" s="129">
        <v>2500</v>
      </c>
    </row>
    <row r="279" spans="2:8">
      <c r="B279" s="122" t="s">
        <v>156</v>
      </c>
      <c r="C279" s="123" t="s">
        <v>114</v>
      </c>
      <c r="D279" s="124">
        <f>SUM(D280)</f>
        <v>1000</v>
      </c>
      <c r="E279" s="124">
        <f t="shared" ref="E279:H280" si="104">SUM(E280)</f>
        <v>1000</v>
      </c>
      <c r="F279" s="124">
        <f t="shared" si="104"/>
        <v>1000</v>
      </c>
      <c r="G279" s="124">
        <f t="shared" si="104"/>
        <v>1000</v>
      </c>
      <c r="H279" s="124">
        <f t="shared" si="104"/>
        <v>1000</v>
      </c>
    </row>
    <row r="280" spans="2:8">
      <c r="B280" s="125" t="s">
        <v>157</v>
      </c>
      <c r="C280" s="126" t="s">
        <v>158</v>
      </c>
      <c r="D280" s="127">
        <f>SUM(D281)</f>
        <v>1000</v>
      </c>
      <c r="E280" s="127">
        <f t="shared" si="104"/>
        <v>1000</v>
      </c>
      <c r="F280" s="127">
        <f t="shared" si="104"/>
        <v>1000</v>
      </c>
      <c r="G280" s="127">
        <f t="shared" si="104"/>
        <v>1000</v>
      </c>
      <c r="H280" s="127">
        <f t="shared" si="104"/>
        <v>1000</v>
      </c>
    </row>
    <row r="281" spans="2:8">
      <c r="B281" s="128">
        <v>32</v>
      </c>
      <c r="C281" s="103" t="s">
        <v>74</v>
      </c>
      <c r="D281" s="129">
        <v>1000</v>
      </c>
      <c r="E281" s="130">
        <v>1000</v>
      </c>
      <c r="F281" s="129">
        <v>1000</v>
      </c>
      <c r="G281" s="129">
        <v>1000</v>
      </c>
      <c r="H281" s="129">
        <v>1000</v>
      </c>
    </row>
    <row r="282" spans="2:8">
      <c r="B282" s="122" t="s">
        <v>142</v>
      </c>
      <c r="C282" s="123" t="s">
        <v>143</v>
      </c>
      <c r="D282" s="124">
        <f>SUM(D283)</f>
        <v>0</v>
      </c>
      <c r="E282" s="124">
        <f t="shared" ref="E282:H283" si="105">SUM(E283)</f>
        <v>3000</v>
      </c>
      <c r="F282" s="124">
        <f t="shared" si="105"/>
        <v>0</v>
      </c>
      <c r="G282" s="124">
        <f t="shared" si="105"/>
        <v>0</v>
      </c>
      <c r="H282" s="124">
        <f t="shared" si="105"/>
        <v>0</v>
      </c>
    </row>
    <row r="283" spans="2:8">
      <c r="B283" s="125" t="s">
        <v>240</v>
      </c>
      <c r="C283" s="126" t="s">
        <v>145</v>
      </c>
      <c r="D283" s="127">
        <f>SUM(D284)</f>
        <v>0</v>
      </c>
      <c r="E283" s="127">
        <f t="shared" si="105"/>
        <v>3000</v>
      </c>
      <c r="F283" s="127">
        <f t="shared" si="105"/>
        <v>0</v>
      </c>
      <c r="G283" s="127">
        <f t="shared" si="105"/>
        <v>0</v>
      </c>
      <c r="H283" s="127">
        <f t="shared" si="105"/>
        <v>0</v>
      </c>
    </row>
    <row r="284" spans="2:8">
      <c r="B284" s="128">
        <v>32</v>
      </c>
      <c r="C284" s="103" t="s">
        <v>74</v>
      </c>
      <c r="D284" s="129">
        <v>0</v>
      </c>
      <c r="E284" s="130">
        <v>3000</v>
      </c>
      <c r="F284" s="129">
        <v>0</v>
      </c>
      <c r="G284" s="129">
        <v>0</v>
      </c>
      <c r="H284" s="129">
        <v>0</v>
      </c>
    </row>
    <row r="285" spans="2:8">
      <c r="B285" s="116" t="s">
        <v>232</v>
      </c>
      <c r="C285" s="117" t="s">
        <v>233</v>
      </c>
      <c r="D285" s="118">
        <f>SUM(D286)</f>
        <v>29408.239999999998</v>
      </c>
      <c r="E285" s="118">
        <f t="shared" ref="E285:H287" si="106">SUM(E286)</f>
        <v>36480</v>
      </c>
      <c r="F285" s="118">
        <f t="shared" si="106"/>
        <v>37900</v>
      </c>
      <c r="G285" s="118">
        <f t="shared" si="106"/>
        <v>37900</v>
      </c>
      <c r="H285" s="118">
        <f t="shared" si="106"/>
        <v>37900</v>
      </c>
    </row>
    <row r="286" spans="2:8" ht="23">
      <c r="B286" s="119" t="s">
        <v>234</v>
      </c>
      <c r="C286" s="120" t="s">
        <v>233</v>
      </c>
      <c r="D286" s="121">
        <f>SUM(D287)</f>
        <v>29408.239999999998</v>
      </c>
      <c r="E286" s="121">
        <f t="shared" si="106"/>
        <v>36480</v>
      </c>
      <c r="F286" s="121">
        <f t="shared" si="106"/>
        <v>37900</v>
      </c>
      <c r="G286" s="121">
        <f t="shared" si="106"/>
        <v>37900</v>
      </c>
      <c r="H286" s="121">
        <f t="shared" si="106"/>
        <v>37900</v>
      </c>
    </row>
    <row r="287" spans="2:8">
      <c r="B287" s="122" t="s">
        <v>156</v>
      </c>
      <c r="C287" s="123" t="s">
        <v>114</v>
      </c>
      <c r="D287" s="124">
        <f>SUM(D288)</f>
        <v>29408.239999999998</v>
      </c>
      <c r="E287" s="124">
        <f t="shared" si="106"/>
        <v>36480</v>
      </c>
      <c r="F287" s="124">
        <f t="shared" si="106"/>
        <v>37900</v>
      </c>
      <c r="G287" s="124">
        <f t="shared" si="106"/>
        <v>37900</v>
      </c>
      <c r="H287" s="124">
        <f t="shared" si="106"/>
        <v>37900</v>
      </c>
    </row>
    <row r="288" spans="2:8">
      <c r="B288" s="125" t="s">
        <v>157</v>
      </c>
      <c r="C288" s="126" t="s">
        <v>158</v>
      </c>
      <c r="D288" s="127">
        <f>SUM(D289:D290)</f>
        <v>29408.239999999998</v>
      </c>
      <c r="E288" s="127">
        <f t="shared" ref="E288:H288" si="107">SUM(E289:E290)</f>
        <v>36480</v>
      </c>
      <c r="F288" s="127">
        <f t="shared" si="107"/>
        <v>37900</v>
      </c>
      <c r="G288" s="127">
        <f t="shared" si="107"/>
        <v>37900</v>
      </c>
      <c r="H288" s="127">
        <f t="shared" si="107"/>
        <v>37900</v>
      </c>
    </row>
    <row r="289" spans="2:8">
      <c r="B289" s="135">
        <v>31</v>
      </c>
      <c r="C289" s="136" t="s">
        <v>73</v>
      </c>
      <c r="D289" s="134">
        <v>23469.98</v>
      </c>
      <c r="E289" s="134">
        <v>25580</v>
      </c>
      <c r="F289" s="134">
        <v>27000</v>
      </c>
      <c r="G289" s="134">
        <v>27000</v>
      </c>
      <c r="H289" s="134">
        <v>27000</v>
      </c>
    </row>
    <row r="290" spans="2:8">
      <c r="B290" s="128">
        <v>32</v>
      </c>
      <c r="C290" s="103" t="s">
        <v>74</v>
      </c>
      <c r="D290" s="129">
        <v>5938.26</v>
      </c>
      <c r="E290" s="130">
        <v>10900</v>
      </c>
      <c r="F290" s="129">
        <v>10900</v>
      </c>
      <c r="G290" s="129">
        <v>10900</v>
      </c>
      <c r="H290" s="129">
        <v>10900</v>
      </c>
    </row>
    <row r="294" spans="2:8">
      <c r="E294" s="102"/>
    </row>
    <row r="295" spans="2:8">
      <c r="C295" s="96">
        <v>32</v>
      </c>
      <c r="E295" s="102"/>
    </row>
    <row r="296" spans="2:8">
      <c r="E296" s="102"/>
    </row>
  </sheetData>
  <mergeCells count="4">
    <mergeCell ref="B1:C1"/>
    <mergeCell ref="B2:C2"/>
    <mergeCell ref="C6:G6"/>
    <mergeCell ref="C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2458-D5A2-42B0-9EF0-56DF9E1E99EB}">
  <dimension ref="A1:W368"/>
  <sheetViews>
    <sheetView topLeftCell="A79" workbookViewId="0">
      <selection activeCell="AA15" sqref="AA15"/>
    </sheetView>
  </sheetViews>
  <sheetFormatPr defaultRowHeight="14.5"/>
  <cols>
    <col min="1" max="1" width="3.26953125" customWidth="1"/>
    <col min="2" max="2" width="7.1796875" customWidth="1"/>
    <col min="4" max="4" width="22" customWidth="1"/>
    <col min="5" max="5" width="5" customWidth="1"/>
    <col min="6" max="6" width="20.81640625" customWidth="1"/>
    <col min="7" max="7" width="0.1796875" customWidth="1"/>
    <col min="8" max="8" width="3.81640625" customWidth="1"/>
    <col min="9" max="9" width="0.1796875" customWidth="1"/>
    <col min="10" max="10" width="16.7265625" customWidth="1"/>
    <col min="11" max="12" width="0.1796875" customWidth="1"/>
    <col min="13" max="13" width="7.1796875" customWidth="1"/>
    <col min="14" max="14" width="6" customWidth="1"/>
    <col min="15" max="15" width="7.453125" customWidth="1"/>
    <col min="16" max="16" width="7.1796875" customWidth="1"/>
    <col min="17" max="17" width="4.1796875" customWidth="1"/>
    <col min="18" max="18" width="3" customWidth="1"/>
    <col min="19" max="19" width="0.26953125" customWidth="1"/>
    <col min="20" max="20" width="7" customWidth="1"/>
    <col min="21" max="22" width="0.1796875" customWidth="1"/>
    <col min="23" max="23" width="3.26953125" customWidth="1"/>
  </cols>
  <sheetData>
    <row r="1" spans="1:23" ht="20.149999999999999" customHeight="1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ht="12" customHeight="1">
      <c r="A2" s="140"/>
      <c r="B2" s="244" t="s">
        <v>119</v>
      </c>
      <c r="C2" s="244"/>
      <c r="D2" s="244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219"/>
      <c r="T2" s="219"/>
      <c r="U2" s="219"/>
      <c r="V2" s="142"/>
      <c r="W2" s="140"/>
    </row>
    <row r="3" spans="1:23" ht="12" customHeight="1">
      <c r="A3" s="140"/>
      <c r="B3" s="218" t="s">
        <v>120</v>
      </c>
      <c r="C3" s="218"/>
      <c r="D3" s="218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219"/>
      <c r="T3" s="219"/>
      <c r="U3" s="219"/>
      <c r="V3" s="142"/>
      <c r="W3" s="140"/>
    </row>
    <row r="4" spans="1:23" ht="12" customHeight="1">
      <c r="A4" s="140"/>
      <c r="B4" s="218" t="s">
        <v>121</v>
      </c>
      <c r="C4" s="218"/>
      <c r="D4" s="218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3" ht="12" customHeight="1">
      <c r="A5" s="140"/>
      <c r="B5" s="218" t="s">
        <v>122</v>
      </c>
      <c r="C5" s="218"/>
      <c r="D5" s="218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 ht="12" customHeight="1">
      <c r="A6" s="140"/>
      <c r="B6" s="218" t="s">
        <v>2</v>
      </c>
      <c r="C6" s="218"/>
      <c r="D6" s="218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3" ht="5.15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23" ht="17.149999999999999" customHeight="1">
      <c r="A8" s="140"/>
      <c r="B8" s="242" t="s">
        <v>251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140"/>
    </row>
    <row r="9" spans="1:23" ht="15" customHeight="1">
      <c r="A9" s="140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140"/>
    </row>
    <row r="10" spans="1:23" ht="15" customHeight="1" thickBot="1">
      <c r="A10" s="140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140"/>
    </row>
    <row r="11" spans="1:23" ht="12" customHeight="1">
      <c r="A11" s="140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225" t="s">
        <v>252</v>
      </c>
      <c r="M11" s="225"/>
      <c r="N11" s="225"/>
      <c r="O11" s="225"/>
      <c r="P11" s="225"/>
      <c r="Q11" s="225"/>
      <c r="R11" s="225"/>
      <c r="S11" s="225"/>
      <c r="T11" s="225"/>
      <c r="U11" s="143"/>
      <c r="V11" s="143"/>
      <c r="W11" s="140"/>
    </row>
    <row r="12" spans="1:23" ht="12" customHeight="1" thickBot="1">
      <c r="A12" s="140"/>
      <c r="B12" s="220" t="s">
        <v>125</v>
      </c>
      <c r="C12" s="221" t="s">
        <v>253</v>
      </c>
      <c r="D12" s="221"/>
      <c r="E12" s="221"/>
      <c r="F12" s="221"/>
      <c r="G12" s="221"/>
      <c r="H12" s="221"/>
      <c r="I12" s="221"/>
      <c r="J12" s="140"/>
      <c r="K12" s="140"/>
      <c r="L12" s="140"/>
      <c r="M12" s="140"/>
      <c r="N12" s="145" t="s">
        <v>254</v>
      </c>
      <c r="O12" s="140"/>
      <c r="P12" s="145" t="s">
        <v>255</v>
      </c>
      <c r="Q12" s="140"/>
      <c r="R12" s="140"/>
      <c r="S12" s="140"/>
      <c r="T12" s="222" t="s">
        <v>256</v>
      </c>
      <c r="U12" s="222"/>
      <c r="V12" s="140"/>
      <c r="W12" s="140"/>
    </row>
    <row r="13" spans="1:23" ht="12" customHeight="1" thickBot="1">
      <c r="A13" s="140"/>
      <c r="B13" s="220"/>
      <c r="C13" s="221"/>
      <c r="D13" s="221"/>
      <c r="E13" s="221"/>
      <c r="F13" s="221"/>
      <c r="G13" s="221"/>
      <c r="H13" s="221"/>
      <c r="I13" s="221"/>
      <c r="J13" s="146"/>
      <c r="K13" s="223" t="s">
        <v>257</v>
      </c>
      <c r="L13" s="223"/>
      <c r="M13" s="223"/>
      <c r="N13" s="223"/>
      <c r="O13" s="223" t="s">
        <v>258</v>
      </c>
      <c r="P13" s="223"/>
      <c r="Q13" s="223" t="s">
        <v>259</v>
      </c>
      <c r="R13" s="223"/>
      <c r="S13" s="223"/>
      <c r="T13" s="223"/>
      <c r="U13" s="223"/>
      <c r="V13" s="144"/>
      <c r="W13" s="140"/>
    </row>
    <row r="14" spans="1:23" ht="4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 ht="13" customHeight="1">
      <c r="A15" s="140"/>
      <c r="B15" s="238" t="s">
        <v>260</v>
      </c>
      <c r="C15" s="238"/>
      <c r="D15" s="238"/>
      <c r="E15" s="238"/>
      <c r="F15" s="238"/>
      <c r="G15" s="238"/>
      <c r="H15" s="238"/>
      <c r="I15" s="147"/>
      <c r="J15" s="147"/>
      <c r="K15" s="239" t="s">
        <v>261</v>
      </c>
      <c r="L15" s="239"/>
      <c r="M15" s="239"/>
      <c r="N15" s="239"/>
      <c r="O15" s="239" t="s">
        <v>262</v>
      </c>
      <c r="P15" s="239"/>
      <c r="Q15" s="239" t="s">
        <v>262</v>
      </c>
      <c r="R15" s="239"/>
      <c r="S15" s="239"/>
      <c r="T15" s="239"/>
      <c r="U15" s="239"/>
      <c r="V15" s="148"/>
      <c r="W15" s="140"/>
    </row>
    <row r="16" spans="1:23" ht="13" customHeight="1">
      <c r="A16" s="140"/>
      <c r="B16" s="240" t="s">
        <v>263</v>
      </c>
      <c r="C16" s="240"/>
      <c r="D16" s="240"/>
      <c r="E16" s="240"/>
      <c r="F16" s="240"/>
      <c r="G16" s="240"/>
      <c r="H16" s="240"/>
      <c r="I16" s="149"/>
      <c r="J16" s="149"/>
      <c r="K16" s="241" t="s">
        <v>261</v>
      </c>
      <c r="L16" s="241"/>
      <c r="M16" s="241"/>
      <c r="N16" s="241"/>
      <c r="O16" s="241" t="s">
        <v>262</v>
      </c>
      <c r="P16" s="241"/>
      <c r="Q16" s="241" t="s">
        <v>262</v>
      </c>
      <c r="R16" s="241"/>
      <c r="S16" s="241"/>
      <c r="T16" s="241"/>
      <c r="U16" s="241"/>
      <c r="V16" s="150"/>
      <c r="W16" s="140"/>
    </row>
    <row r="17" spans="1:23" ht="13" customHeight="1">
      <c r="A17" s="140"/>
      <c r="B17" s="234" t="s">
        <v>264</v>
      </c>
      <c r="C17" s="234"/>
      <c r="D17" s="234"/>
      <c r="E17" s="234"/>
      <c r="F17" s="234"/>
      <c r="G17" s="234"/>
      <c r="H17" s="234"/>
      <c r="I17" s="151"/>
      <c r="J17" s="151"/>
      <c r="K17" s="235" t="s">
        <v>261</v>
      </c>
      <c r="L17" s="235"/>
      <c r="M17" s="235"/>
      <c r="N17" s="235"/>
      <c r="O17" s="235" t="s">
        <v>262</v>
      </c>
      <c r="P17" s="235"/>
      <c r="Q17" s="235" t="s">
        <v>262</v>
      </c>
      <c r="R17" s="235"/>
      <c r="S17" s="235"/>
      <c r="T17" s="235"/>
      <c r="U17" s="235"/>
      <c r="V17" s="152"/>
      <c r="W17" s="140"/>
    </row>
    <row r="18" spans="1:23" ht="13" customHeight="1">
      <c r="A18" s="140"/>
      <c r="B18" s="236" t="s">
        <v>265</v>
      </c>
      <c r="C18" s="236"/>
      <c r="D18" s="236"/>
      <c r="E18" s="236"/>
      <c r="F18" s="236"/>
      <c r="G18" s="236"/>
      <c r="H18" s="236"/>
      <c r="I18" s="153"/>
      <c r="J18" s="153"/>
      <c r="K18" s="237" t="s">
        <v>261</v>
      </c>
      <c r="L18" s="237"/>
      <c r="M18" s="237"/>
      <c r="N18" s="237"/>
      <c r="O18" s="237" t="s">
        <v>262</v>
      </c>
      <c r="P18" s="237"/>
      <c r="Q18" s="237" t="s">
        <v>262</v>
      </c>
      <c r="R18" s="237"/>
      <c r="S18" s="237"/>
      <c r="T18" s="237"/>
      <c r="U18" s="237"/>
      <c r="V18" s="154"/>
      <c r="W18" s="140"/>
    </row>
    <row r="19" spans="1:23" ht="13" customHeight="1">
      <c r="A19" s="140"/>
      <c r="B19" s="232" t="s">
        <v>266</v>
      </c>
      <c r="C19" s="232"/>
      <c r="D19" s="232"/>
      <c r="E19" s="232"/>
      <c r="F19" s="232"/>
      <c r="G19" s="232"/>
      <c r="H19" s="232"/>
      <c r="I19" s="155"/>
      <c r="J19" s="155"/>
      <c r="K19" s="233" t="s">
        <v>267</v>
      </c>
      <c r="L19" s="233"/>
      <c r="M19" s="233"/>
      <c r="N19" s="233"/>
      <c r="O19" s="233" t="s">
        <v>268</v>
      </c>
      <c r="P19" s="233"/>
      <c r="Q19" s="233" t="s">
        <v>268</v>
      </c>
      <c r="R19" s="233"/>
      <c r="S19" s="233"/>
      <c r="T19" s="233"/>
      <c r="U19" s="233"/>
      <c r="V19" s="156"/>
      <c r="W19" s="140"/>
    </row>
    <row r="20" spans="1:23" ht="13" customHeight="1">
      <c r="A20" s="140"/>
      <c r="B20" s="230" t="s">
        <v>269</v>
      </c>
      <c r="C20" s="230"/>
      <c r="D20" s="230"/>
      <c r="E20" s="230"/>
      <c r="F20" s="230"/>
      <c r="G20" s="230"/>
      <c r="H20" s="230"/>
      <c r="I20" s="157"/>
      <c r="J20" s="157"/>
      <c r="K20" s="231" t="s">
        <v>267</v>
      </c>
      <c r="L20" s="231"/>
      <c r="M20" s="231"/>
      <c r="N20" s="231"/>
      <c r="O20" s="231" t="s">
        <v>268</v>
      </c>
      <c r="P20" s="231"/>
      <c r="Q20" s="231" t="s">
        <v>268</v>
      </c>
      <c r="R20" s="231"/>
      <c r="S20" s="231"/>
      <c r="T20" s="231"/>
      <c r="U20" s="231"/>
      <c r="V20" s="158"/>
      <c r="W20" s="140"/>
    </row>
    <row r="21" spans="1:23" ht="13" customHeight="1">
      <c r="A21" s="140"/>
      <c r="B21" s="226" t="s">
        <v>270</v>
      </c>
      <c r="C21" s="226"/>
      <c r="D21" s="226"/>
      <c r="E21" s="226"/>
      <c r="F21" s="226"/>
      <c r="G21" s="226"/>
      <c r="H21" s="226"/>
      <c r="I21" s="159"/>
      <c r="J21" s="159"/>
      <c r="K21" s="227" t="s">
        <v>271</v>
      </c>
      <c r="L21" s="227"/>
      <c r="M21" s="227"/>
      <c r="N21" s="227"/>
      <c r="O21" s="227" t="s">
        <v>271</v>
      </c>
      <c r="P21" s="227"/>
      <c r="Q21" s="227" t="s">
        <v>271</v>
      </c>
      <c r="R21" s="227"/>
      <c r="S21" s="227"/>
      <c r="T21" s="227"/>
      <c r="U21" s="227"/>
      <c r="V21" s="160"/>
      <c r="W21" s="140"/>
    </row>
    <row r="22" spans="1:23" ht="13" customHeight="1">
      <c r="A22" s="140"/>
      <c r="B22" s="228" t="s">
        <v>272</v>
      </c>
      <c r="C22" s="228"/>
      <c r="D22" s="228"/>
      <c r="E22" s="228"/>
      <c r="F22" s="228"/>
      <c r="G22" s="228"/>
      <c r="H22" s="228"/>
      <c r="I22" s="161"/>
      <c r="J22" s="161"/>
      <c r="K22" s="229" t="s">
        <v>273</v>
      </c>
      <c r="L22" s="229"/>
      <c r="M22" s="229"/>
      <c r="N22" s="229"/>
      <c r="O22" s="229" t="s">
        <v>273</v>
      </c>
      <c r="P22" s="229"/>
      <c r="Q22" s="229" t="s">
        <v>273</v>
      </c>
      <c r="R22" s="229"/>
      <c r="S22" s="229"/>
      <c r="T22" s="229"/>
      <c r="U22" s="229"/>
      <c r="V22" s="162"/>
      <c r="W22" s="140"/>
    </row>
    <row r="23" spans="1:23" ht="15" customHeight="1">
      <c r="A23" s="140"/>
      <c r="B23" s="142" t="s">
        <v>274</v>
      </c>
      <c r="C23" s="218" t="s">
        <v>275</v>
      </c>
      <c r="D23" s="218"/>
      <c r="E23" s="218"/>
      <c r="F23" s="218"/>
      <c r="G23" s="140"/>
      <c r="H23" s="140"/>
      <c r="I23" s="140"/>
      <c r="J23" s="140"/>
      <c r="K23" s="219" t="s">
        <v>273</v>
      </c>
      <c r="L23" s="219"/>
      <c r="M23" s="219"/>
      <c r="N23" s="219"/>
      <c r="O23" s="219" t="s">
        <v>276</v>
      </c>
      <c r="P23" s="219"/>
      <c r="Q23" s="219" t="s">
        <v>276</v>
      </c>
      <c r="R23" s="219"/>
      <c r="S23" s="219"/>
      <c r="T23" s="219"/>
      <c r="U23" s="219"/>
      <c r="V23" s="141"/>
      <c r="W23" s="140"/>
    </row>
    <row r="24" spans="1:23" ht="13" customHeight="1">
      <c r="A24" s="140"/>
      <c r="B24" s="228" t="s">
        <v>277</v>
      </c>
      <c r="C24" s="228"/>
      <c r="D24" s="228"/>
      <c r="E24" s="228"/>
      <c r="F24" s="228"/>
      <c r="G24" s="228"/>
      <c r="H24" s="228"/>
      <c r="I24" s="161"/>
      <c r="J24" s="161"/>
      <c r="K24" s="229" t="s">
        <v>278</v>
      </c>
      <c r="L24" s="229"/>
      <c r="M24" s="229"/>
      <c r="N24" s="229"/>
      <c r="O24" s="229" t="s">
        <v>278</v>
      </c>
      <c r="P24" s="229"/>
      <c r="Q24" s="229" t="s">
        <v>278</v>
      </c>
      <c r="R24" s="229"/>
      <c r="S24" s="229"/>
      <c r="T24" s="229"/>
      <c r="U24" s="229"/>
      <c r="V24" s="162"/>
      <c r="W24" s="140"/>
    </row>
    <row r="25" spans="1:23" ht="15" customHeight="1">
      <c r="A25" s="140"/>
      <c r="B25" s="142" t="s">
        <v>279</v>
      </c>
      <c r="C25" s="218" t="s">
        <v>280</v>
      </c>
      <c r="D25" s="218"/>
      <c r="E25" s="218"/>
      <c r="F25" s="218"/>
      <c r="G25" s="140"/>
      <c r="H25" s="140"/>
      <c r="I25" s="140"/>
      <c r="J25" s="140"/>
      <c r="K25" s="219" t="s">
        <v>278</v>
      </c>
      <c r="L25" s="219"/>
      <c r="M25" s="219"/>
      <c r="N25" s="219"/>
      <c r="O25" s="219" t="s">
        <v>276</v>
      </c>
      <c r="P25" s="219"/>
      <c r="Q25" s="219" t="s">
        <v>276</v>
      </c>
      <c r="R25" s="219"/>
      <c r="S25" s="219"/>
      <c r="T25" s="219"/>
      <c r="U25" s="219"/>
      <c r="V25" s="141"/>
      <c r="W25" s="140"/>
    </row>
    <row r="26" spans="1:23" ht="13" customHeight="1">
      <c r="A26" s="140"/>
      <c r="B26" s="228" t="s">
        <v>281</v>
      </c>
      <c r="C26" s="228"/>
      <c r="D26" s="228"/>
      <c r="E26" s="228"/>
      <c r="F26" s="228"/>
      <c r="G26" s="228"/>
      <c r="H26" s="228"/>
      <c r="I26" s="161"/>
      <c r="J26" s="161"/>
      <c r="K26" s="229" t="s">
        <v>282</v>
      </c>
      <c r="L26" s="229"/>
      <c r="M26" s="229"/>
      <c r="N26" s="229"/>
      <c r="O26" s="229" t="s">
        <v>282</v>
      </c>
      <c r="P26" s="229"/>
      <c r="Q26" s="229" t="s">
        <v>282</v>
      </c>
      <c r="R26" s="229"/>
      <c r="S26" s="229"/>
      <c r="T26" s="229"/>
      <c r="U26" s="229"/>
      <c r="V26" s="162"/>
      <c r="W26" s="140"/>
    </row>
    <row r="27" spans="1:23" ht="15" customHeight="1">
      <c r="A27" s="140"/>
      <c r="B27" s="142" t="s">
        <v>283</v>
      </c>
      <c r="C27" s="218" t="s">
        <v>284</v>
      </c>
      <c r="D27" s="218"/>
      <c r="E27" s="218"/>
      <c r="F27" s="218"/>
      <c r="G27" s="140"/>
      <c r="H27" s="140"/>
      <c r="I27" s="140"/>
      <c r="J27" s="140"/>
      <c r="K27" s="219" t="s">
        <v>282</v>
      </c>
      <c r="L27" s="219"/>
      <c r="M27" s="219"/>
      <c r="N27" s="219"/>
      <c r="O27" s="219" t="s">
        <v>276</v>
      </c>
      <c r="P27" s="219"/>
      <c r="Q27" s="219" t="s">
        <v>276</v>
      </c>
      <c r="R27" s="219"/>
      <c r="S27" s="219"/>
      <c r="T27" s="219"/>
      <c r="U27" s="219"/>
      <c r="V27" s="141"/>
      <c r="W27" s="140"/>
    </row>
    <row r="28" spans="1:23" ht="13" customHeight="1">
      <c r="A28" s="140"/>
      <c r="B28" s="226" t="s">
        <v>285</v>
      </c>
      <c r="C28" s="226"/>
      <c r="D28" s="226"/>
      <c r="E28" s="226"/>
      <c r="F28" s="226"/>
      <c r="G28" s="226"/>
      <c r="H28" s="226"/>
      <c r="I28" s="159"/>
      <c r="J28" s="159"/>
      <c r="K28" s="227" t="s">
        <v>286</v>
      </c>
      <c r="L28" s="227"/>
      <c r="M28" s="227"/>
      <c r="N28" s="227"/>
      <c r="O28" s="227" t="s">
        <v>286</v>
      </c>
      <c r="P28" s="227"/>
      <c r="Q28" s="227" t="s">
        <v>286</v>
      </c>
      <c r="R28" s="227"/>
      <c r="S28" s="227"/>
      <c r="T28" s="227"/>
      <c r="U28" s="227"/>
      <c r="V28" s="160"/>
      <c r="W28" s="140"/>
    </row>
    <row r="29" spans="1:23" ht="13" customHeight="1">
      <c r="A29" s="140"/>
      <c r="B29" s="228" t="s">
        <v>272</v>
      </c>
      <c r="C29" s="228"/>
      <c r="D29" s="228"/>
      <c r="E29" s="228"/>
      <c r="F29" s="228"/>
      <c r="G29" s="228"/>
      <c r="H29" s="228"/>
      <c r="I29" s="161"/>
      <c r="J29" s="161"/>
      <c r="K29" s="229" t="s">
        <v>287</v>
      </c>
      <c r="L29" s="229"/>
      <c r="M29" s="229"/>
      <c r="N29" s="229"/>
      <c r="O29" s="229" t="s">
        <v>287</v>
      </c>
      <c r="P29" s="229"/>
      <c r="Q29" s="229" t="s">
        <v>287</v>
      </c>
      <c r="R29" s="229"/>
      <c r="S29" s="229"/>
      <c r="T29" s="229"/>
      <c r="U29" s="229"/>
      <c r="V29" s="162"/>
      <c r="W29" s="140"/>
    </row>
    <row r="30" spans="1:23" ht="15" customHeight="1">
      <c r="A30" s="140"/>
      <c r="B30" s="142" t="s">
        <v>274</v>
      </c>
      <c r="C30" s="218" t="s">
        <v>275</v>
      </c>
      <c r="D30" s="218"/>
      <c r="E30" s="218"/>
      <c r="F30" s="218"/>
      <c r="G30" s="140"/>
      <c r="H30" s="140"/>
      <c r="I30" s="140"/>
      <c r="J30" s="140"/>
      <c r="K30" s="219" t="s">
        <v>287</v>
      </c>
      <c r="L30" s="219"/>
      <c r="M30" s="219"/>
      <c r="N30" s="219"/>
      <c r="O30" s="219" t="s">
        <v>276</v>
      </c>
      <c r="P30" s="219"/>
      <c r="Q30" s="219" t="s">
        <v>276</v>
      </c>
      <c r="R30" s="219"/>
      <c r="S30" s="219"/>
      <c r="T30" s="219"/>
      <c r="U30" s="219"/>
      <c r="V30" s="141"/>
      <c r="W30" s="140"/>
    </row>
    <row r="31" spans="1:23" ht="13" customHeight="1">
      <c r="A31" s="140"/>
      <c r="B31" s="228" t="s">
        <v>288</v>
      </c>
      <c r="C31" s="228"/>
      <c r="D31" s="228"/>
      <c r="E31" s="228"/>
      <c r="F31" s="228"/>
      <c r="G31" s="228"/>
      <c r="H31" s="228"/>
      <c r="I31" s="161"/>
      <c r="J31" s="161"/>
      <c r="K31" s="229" t="s">
        <v>289</v>
      </c>
      <c r="L31" s="229"/>
      <c r="M31" s="229"/>
      <c r="N31" s="229"/>
      <c r="O31" s="229" t="s">
        <v>289</v>
      </c>
      <c r="P31" s="229"/>
      <c r="Q31" s="229" t="s">
        <v>289</v>
      </c>
      <c r="R31" s="229"/>
      <c r="S31" s="229"/>
      <c r="T31" s="229"/>
      <c r="U31" s="229"/>
      <c r="V31" s="162"/>
      <c r="W31" s="140"/>
    </row>
    <row r="32" spans="1:23" ht="15" customHeight="1">
      <c r="A32" s="140"/>
      <c r="B32" s="142" t="s">
        <v>290</v>
      </c>
      <c r="C32" s="218" t="s">
        <v>291</v>
      </c>
      <c r="D32" s="218"/>
      <c r="E32" s="218"/>
      <c r="F32" s="218"/>
      <c r="G32" s="140"/>
      <c r="H32" s="140"/>
      <c r="I32" s="140"/>
      <c r="J32" s="140"/>
      <c r="K32" s="219" t="s">
        <v>289</v>
      </c>
      <c r="L32" s="219"/>
      <c r="M32" s="219"/>
      <c r="N32" s="219"/>
      <c r="O32" s="219" t="s">
        <v>276</v>
      </c>
      <c r="P32" s="219"/>
      <c r="Q32" s="219" t="s">
        <v>276</v>
      </c>
      <c r="R32" s="219"/>
      <c r="S32" s="219"/>
      <c r="T32" s="219"/>
      <c r="U32" s="219"/>
      <c r="V32" s="141"/>
      <c r="W32" s="140"/>
    </row>
    <row r="33" spans="1:23" ht="13" customHeight="1">
      <c r="A33" s="140"/>
      <c r="B33" s="228" t="s">
        <v>292</v>
      </c>
      <c r="C33" s="228"/>
      <c r="D33" s="228"/>
      <c r="E33" s="228"/>
      <c r="F33" s="228"/>
      <c r="G33" s="228"/>
      <c r="H33" s="228"/>
      <c r="I33" s="161"/>
      <c r="J33" s="161"/>
      <c r="K33" s="229" t="s">
        <v>293</v>
      </c>
      <c r="L33" s="229"/>
      <c r="M33" s="229"/>
      <c r="N33" s="229"/>
      <c r="O33" s="229" t="s">
        <v>293</v>
      </c>
      <c r="P33" s="229"/>
      <c r="Q33" s="229" t="s">
        <v>293</v>
      </c>
      <c r="R33" s="229"/>
      <c r="S33" s="229"/>
      <c r="T33" s="229"/>
      <c r="U33" s="229"/>
      <c r="V33" s="162"/>
      <c r="W33" s="140"/>
    </row>
    <row r="34" spans="1:23" ht="15" customHeight="1">
      <c r="A34" s="140"/>
      <c r="B34" s="142" t="s">
        <v>294</v>
      </c>
      <c r="C34" s="218" t="s">
        <v>295</v>
      </c>
      <c r="D34" s="218"/>
      <c r="E34" s="218"/>
      <c r="F34" s="218"/>
      <c r="G34" s="140"/>
      <c r="H34" s="140"/>
      <c r="I34" s="140"/>
      <c r="J34" s="140"/>
      <c r="K34" s="219" t="s">
        <v>293</v>
      </c>
      <c r="L34" s="219"/>
      <c r="M34" s="219"/>
      <c r="N34" s="219"/>
      <c r="O34" s="219" t="s">
        <v>276</v>
      </c>
      <c r="P34" s="219"/>
      <c r="Q34" s="219" t="s">
        <v>276</v>
      </c>
      <c r="R34" s="219"/>
      <c r="S34" s="219"/>
      <c r="T34" s="219"/>
      <c r="U34" s="219"/>
      <c r="V34" s="141"/>
      <c r="W34" s="140"/>
    </row>
    <row r="35" spans="1:23" ht="13" customHeight="1">
      <c r="A35" s="140"/>
      <c r="B35" s="226" t="s">
        <v>296</v>
      </c>
      <c r="C35" s="226"/>
      <c r="D35" s="226"/>
      <c r="E35" s="226"/>
      <c r="F35" s="226"/>
      <c r="G35" s="226"/>
      <c r="H35" s="226"/>
      <c r="I35" s="159"/>
      <c r="J35" s="159"/>
      <c r="K35" s="227" t="s">
        <v>297</v>
      </c>
      <c r="L35" s="227"/>
      <c r="M35" s="227"/>
      <c r="N35" s="227"/>
      <c r="O35" s="227" t="s">
        <v>297</v>
      </c>
      <c r="P35" s="227"/>
      <c r="Q35" s="227" t="s">
        <v>297</v>
      </c>
      <c r="R35" s="227"/>
      <c r="S35" s="227"/>
      <c r="T35" s="227"/>
      <c r="U35" s="227"/>
      <c r="V35" s="160"/>
      <c r="W35" s="140"/>
    </row>
    <row r="36" spans="1:23" ht="13" customHeight="1">
      <c r="A36" s="140"/>
      <c r="B36" s="228" t="s">
        <v>272</v>
      </c>
      <c r="C36" s="228"/>
      <c r="D36" s="228"/>
      <c r="E36" s="228"/>
      <c r="F36" s="228"/>
      <c r="G36" s="228"/>
      <c r="H36" s="228"/>
      <c r="I36" s="161"/>
      <c r="J36" s="161"/>
      <c r="K36" s="229" t="s">
        <v>297</v>
      </c>
      <c r="L36" s="229"/>
      <c r="M36" s="229"/>
      <c r="N36" s="229"/>
      <c r="O36" s="229" t="s">
        <v>297</v>
      </c>
      <c r="P36" s="229"/>
      <c r="Q36" s="229" t="s">
        <v>297</v>
      </c>
      <c r="R36" s="229"/>
      <c r="S36" s="229"/>
      <c r="T36" s="229"/>
      <c r="U36" s="229"/>
      <c r="V36" s="162"/>
      <c r="W36" s="140"/>
    </row>
    <row r="37" spans="1:23" ht="15" customHeight="1">
      <c r="A37" s="140"/>
      <c r="B37" s="142" t="s">
        <v>298</v>
      </c>
      <c r="C37" s="218" t="s">
        <v>299</v>
      </c>
      <c r="D37" s="218"/>
      <c r="E37" s="218"/>
      <c r="F37" s="218"/>
      <c r="G37" s="140"/>
      <c r="H37" s="140"/>
      <c r="I37" s="140"/>
      <c r="J37" s="140"/>
      <c r="K37" s="219" t="s">
        <v>297</v>
      </c>
      <c r="L37" s="219"/>
      <c r="M37" s="219"/>
      <c r="N37" s="219"/>
      <c r="O37" s="219" t="s">
        <v>276</v>
      </c>
      <c r="P37" s="219"/>
      <c r="Q37" s="219" t="s">
        <v>276</v>
      </c>
      <c r="R37" s="219"/>
      <c r="S37" s="219"/>
      <c r="T37" s="219"/>
      <c r="U37" s="219"/>
      <c r="V37" s="141"/>
      <c r="W37" s="140"/>
    </row>
    <row r="38" spans="1:23" ht="13" customHeight="1">
      <c r="A38" s="140"/>
      <c r="B38" s="226" t="s">
        <v>300</v>
      </c>
      <c r="C38" s="226"/>
      <c r="D38" s="226"/>
      <c r="E38" s="226"/>
      <c r="F38" s="226"/>
      <c r="G38" s="226"/>
      <c r="H38" s="226"/>
      <c r="I38" s="159"/>
      <c r="J38" s="159"/>
      <c r="K38" s="227" t="s">
        <v>301</v>
      </c>
      <c r="L38" s="227"/>
      <c r="M38" s="227"/>
      <c r="N38" s="227"/>
      <c r="O38" s="227" t="s">
        <v>301</v>
      </c>
      <c r="P38" s="227"/>
      <c r="Q38" s="227" t="s">
        <v>301</v>
      </c>
      <c r="R38" s="227"/>
      <c r="S38" s="227"/>
      <c r="T38" s="227"/>
      <c r="U38" s="227"/>
      <c r="V38" s="160"/>
      <c r="W38" s="140"/>
    </row>
    <row r="39" spans="1:23" ht="15" customHeight="1" thickBot="1">
      <c r="A39" s="140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140"/>
    </row>
    <row r="40" spans="1:23" ht="12" customHeight="1">
      <c r="A40" s="14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225" t="s">
        <v>252</v>
      </c>
      <c r="M40" s="225"/>
      <c r="N40" s="225"/>
      <c r="O40" s="225"/>
      <c r="P40" s="225"/>
      <c r="Q40" s="225"/>
      <c r="R40" s="225"/>
      <c r="S40" s="225"/>
      <c r="T40" s="225"/>
      <c r="U40" s="143"/>
      <c r="V40" s="143"/>
      <c r="W40" s="140"/>
    </row>
    <row r="41" spans="1:23" ht="12" customHeight="1" thickBot="1">
      <c r="A41" s="140"/>
      <c r="B41" s="220" t="s">
        <v>125</v>
      </c>
      <c r="C41" s="221" t="s">
        <v>253</v>
      </c>
      <c r="D41" s="221"/>
      <c r="E41" s="221"/>
      <c r="F41" s="221"/>
      <c r="G41" s="221"/>
      <c r="H41" s="221"/>
      <c r="I41" s="221"/>
      <c r="J41" s="140"/>
      <c r="K41" s="140"/>
      <c r="L41" s="140"/>
      <c r="M41" s="140"/>
      <c r="N41" s="145" t="s">
        <v>254</v>
      </c>
      <c r="O41" s="140"/>
      <c r="P41" s="145" t="s">
        <v>255</v>
      </c>
      <c r="Q41" s="140"/>
      <c r="R41" s="140"/>
      <c r="S41" s="140"/>
      <c r="T41" s="222" t="s">
        <v>256</v>
      </c>
      <c r="U41" s="222"/>
      <c r="V41" s="140"/>
      <c r="W41" s="140"/>
    </row>
    <row r="42" spans="1:23" ht="12" customHeight="1" thickBot="1">
      <c r="A42" s="140"/>
      <c r="B42" s="220"/>
      <c r="C42" s="221"/>
      <c r="D42" s="221"/>
      <c r="E42" s="221"/>
      <c r="F42" s="221"/>
      <c r="G42" s="221"/>
      <c r="H42" s="221"/>
      <c r="I42" s="221"/>
      <c r="J42" s="146"/>
      <c r="K42" s="223" t="s">
        <v>257</v>
      </c>
      <c r="L42" s="223"/>
      <c r="M42" s="223"/>
      <c r="N42" s="223"/>
      <c r="O42" s="223" t="s">
        <v>258</v>
      </c>
      <c r="P42" s="223"/>
      <c r="Q42" s="223" t="s">
        <v>259</v>
      </c>
      <c r="R42" s="223"/>
      <c r="S42" s="223"/>
      <c r="T42" s="223"/>
      <c r="U42" s="223"/>
      <c r="V42" s="144"/>
      <c r="W42" s="140"/>
    </row>
    <row r="43" spans="1:23" ht="4" customHeigh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spans="1:23" ht="13" customHeight="1">
      <c r="A44" s="140"/>
      <c r="B44" s="228" t="s">
        <v>272</v>
      </c>
      <c r="C44" s="228"/>
      <c r="D44" s="228"/>
      <c r="E44" s="228"/>
      <c r="F44" s="228"/>
      <c r="G44" s="228"/>
      <c r="H44" s="228"/>
      <c r="I44" s="161"/>
      <c r="J44" s="161"/>
      <c r="K44" s="229" t="s">
        <v>302</v>
      </c>
      <c r="L44" s="229"/>
      <c r="M44" s="229"/>
      <c r="N44" s="229"/>
      <c r="O44" s="229" t="s">
        <v>302</v>
      </c>
      <c r="P44" s="229"/>
      <c r="Q44" s="229" t="s">
        <v>302</v>
      </c>
      <c r="R44" s="229"/>
      <c r="S44" s="229"/>
      <c r="T44" s="229"/>
      <c r="U44" s="229"/>
      <c r="V44" s="162"/>
      <c r="W44" s="140"/>
    </row>
    <row r="45" spans="1:23" ht="15" customHeight="1">
      <c r="A45" s="140"/>
      <c r="B45" s="142" t="s">
        <v>298</v>
      </c>
      <c r="C45" s="218" t="s">
        <v>299</v>
      </c>
      <c r="D45" s="218"/>
      <c r="E45" s="218"/>
      <c r="F45" s="218"/>
      <c r="G45" s="140"/>
      <c r="H45" s="140"/>
      <c r="I45" s="140"/>
      <c r="J45" s="140"/>
      <c r="K45" s="219" t="s">
        <v>302</v>
      </c>
      <c r="L45" s="219"/>
      <c r="M45" s="219"/>
      <c r="N45" s="219"/>
      <c r="O45" s="219" t="s">
        <v>276</v>
      </c>
      <c r="P45" s="219"/>
      <c r="Q45" s="219" t="s">
        <v>276</v>
      </c>
      <c r="R45" s="219"/>
      <c r="S45" s="219"/>
      <c r="T45" s="219"/>
      <c r="U45" s="219"/>
      <c r="V45" s="141"/>
      <c r="W45" s="140"/>
    </row>
    <row r="46" spans="1:23" ht="13" customHeight="1">
      <c r="A46" s="140"/>
      <c r="B46" s="228" t="s">
        <v>303</v>
      </c>
      <c r="C46" s="228"/>
      <c r="D46" s="228"/>
      <c r="E46" s="228"/>
      <c r="F46" s="228"/>
      <c r="G46" s="228"/>
      <c r="H46" s="228"/>
      <c r="I46" s="161"/>
      <c r="J46" s="161"/>
      <c r="K46" s="229" t="s">
        <v>304</v>
      </c>
      <c r="L46" s="229"/>
      <c r="M46" s="229"/>
      <c r="N46" s="229"/>
      <c r="O46" s="229" t="s">
        <v>304</v>
      </c>
      <c r="P46" s="229"/>
      <c r="Q46" s="229" t="s">
        <v>304</v>
      </c>
      <c r="R46" s="229"/>
      <c r="S46" s="229"/>
      <c r="T46" s="229"/>
      <c r="U46" s="229"/>
      <c r="V46" s="162"/>
      <c r="W46" s="140"/>
    </row>
    <row r="47" spans="1:23" ht="15" customHeight="1">
      <c r="A47" s="140"/>
      <c r="B47" s="142" t="s">
        <v>305</v>
      </c>
      <c r="C47" s="218" t="s">
        <v>67</v>
      </c>
      <c r="D47" s="218"/>
      <c r="E47" s="218"/>
      <c r="F47" s="218"/>
      <c r="G47" s="140"/>
      <c r="H47" s="140"/>
      <c r="I47" s="140"/>
      <c r="J47" s="140"/>
      <c r="K47" s="219" t="s">
        <v>304</v>
      </c>
      <c r="L47" s="219"/>
      <c r="M47" s="219"/>
      <c r="N47" s="219"/>
      <c r="O47" s="219" t="s">
        <v>276</v>
      </c>
      <c r="P47" s="219"/>
      <c r="Q47" s="219" t="s">
        <v>276</v>
      </c>
      <c r="R47" s="219"/>
      <c r="S47" s="219"/>
      <c r="T47" s="219"/>
      <c r="U47" s="219"/>
      <c r="V47" s="141"/>
      <c r="W47" s="140"/>
    </row>
    <row r="48" spans="1:23" ht="13" customHeight="1">
      <c r="A48" s="140"/>
      <c r="B48" s="226" t="s">
        <v>306</v>
      </c>
      <c r="C48" s="226"/>
      <c r="D48" s="226"/>
      <c r="E48" s="226"/>
      <c r="F48" s="226"/>
      <c r="G48" s="226"/>
      <c r="H48" s="226"/>
      <c r="I48" s="159"/>
      <c r="J48" s="159"/>
      <c r="K48" s="227" t="s">
        <v>307</v>
      </c>
      <c r="L48" s="227"/>
      <c r="M48" s="227"/>
      <c r="N48" s="227"/>
      <c r="O48" s="227" t="s">
        <v>307</v>
      </c>
      <c r="P48" s="227"/>
      <c r="Q48" s="227" t="s">
        <v>307</v>
      </c>
      <c r="R48" s="227"/>
      <c r="S48" s="227"/>
      <c r="T48" s="227"/>
      <c r="U48" s="227"/>
      <c r="V48" s="160"/>
      <c r="W48" s="140"/>
    </row>
    <row r="49" spans="1:23" ht="13" customHeight="1">
      <c r="A49" s="140"/>
      <c r="B49" s="228" t="s">
        <v>272</v>
      </c>
      <c r="C49" s="228"/>
      <c r="D49" s="228"/>
      <c r="E49" s="228"/>
      <c r="F49" s="228"/>
      <c r="G49" s="228"/>
      <c r="H49" s="228"/>
      <c r="I49" s="161"/>
      <c r="J49" s="161"/>
      <c r="K49" s="229" t="s">
        <v>302</v>
      </c>
      <c r="L49" s="229"/>
      <c r="M49" s="229"/>
      <c r="N49" s="229"/>
      <c r="O49" s="229" t="s">
        <v>302</v>
      </c>
      <c r="P49" s="229"/>
      <c r="Q49" s="229" t="s">
        <v>302</v>
      </c>
      <c r="R49" s="229"/>
      <c r="S49" s="229"/>
      <c r="T49" s="229"/>
      <c r="U49" s="229"/>
      <c r="V49" s="162"/>
      <c r="W49" s="140"/>
    </row>
    <row r="50" spans="1:23" ht="15" customHeight="1">
      <c r="A50" s="140"/>
      <c r="B50" s="142" t="s">
        <v>298</v>
      </c>
      <c r="C50" s="218" t="s">
        <v>299</v>
      </c>
      <c r="D50" s="218"/>
      <c r="E50" s="218"/>
      <c r="F50" s="218"/>
      <c r="G50" s="140"/>
      <c r="H50" s="140"/>
      <c r="I50" s="140"/>
      <c r="J50" s="140"/>
      <c r="K50" s="219" t="s">
        <v>302</v>
      </c>
      <c r="L50" s="219"/>
      <c r="M50" s="219"/>
      <c r="N50" s="219"/>
      <c r="O50" s="219" t="s">
        <v>276</v>
      </c>
      <c r="P50" s="219"/>
      <c r="Q50" s="219" t="s">
        <v>276</v>
      </c>
      <c r="R50" s="219"/>
      <c r="S50" s="219"/>
      <c r="T50" s="219"/>
      <c r="U50" s="219"/>
      <c r="V50" s="141"/>
      <c r="W50" s="140"/>
    </row>
    <row r="51" spans="1:23" ht="13" customHeight="1">
      <c r="A51" s="140"/>
      <c r="B51" s="228" t="s">
        <v>303</v>
      </c>
      <c r="C51" s="228"/>
      <c r="D51" s="228"/>
      <c r="E51" s="228"/>
      <c r="F51" s="228"/>
      <c r="G51" s="228"/>
      <c r="H51" s="228"/>
      <c r="I51" s="161"/>
      <c r="J51" s="161"/>
      <c r="K51" s="229" t="s">
        <v>308</v>
      </c>
      <c r="L51" s="229"/>
      <c r="M51" s="229"/>
      <c r="N51" s="229"/>
      <c r="O51" s="229" t="s">
        <v>308</v>
      </c>
      <c r="P51" s="229"/>
      <c r="Q51" s="229" t="s">
        <v>308</v>
      </c>
      <c r="R51" s="229"/>
      <c r="S51" s="229"/>
      <c r="T51" s="229"/>
      <c r="U51" s="229"/>
      <c r="V51" s="162"/>
      <c r="W51" s="140"/>
    </row>
    <row r="52" spans="1:23" ht="15" customHeight="1">
      <c r="A52" s="140"/>
      <c r="B52" s="142" t="s">
        <v>305</v>
      </c>
      <c r="C52" s="218" t="s">
        <v>67</v>
      </c>
      <c r="D52" s="218"/>
      <c r="E52" s="218"/>
      <c r="F52" s="218"/>
      <c r="G52" s="140"/>
      <c r="H52" s="140"/>
      <c r="I52" s="140"/>
      <c r="J52" s="140"/>
      <c r="K52" s="219" t="s">
        <v>308</v>
      </c>
      <c r="L52" s="219"/>
      <c r="M52" s="219"/>
      <c r="N52" s="219"/>
      <c r="O52" s="219" t="s">
        <v>276</v>
      </c>
      <c r="P52" s="219"/>
      <c r="Q52" s="219" t="s">
        <v>276</v>
      </c>
      <c r="R52" s="219"/>
      <c r="S52" s="219"/>
      <c r="T52" s="219"/>
      <c r="U52" s="219"/>
      <c r="V52" s="141"/>
      <c r="W52" s="140"/>
    </row>
    <row r="53" spans="1:23" ht="13" customHeight="1">
      <c r="A53" s="140"/>
      <c r="B53" s="226" t="s">
        <v>309</v>
      </c>
      <c r="C53" s="226"/>
      <c r="D53" s="226"/>
      <c r="E53" s="226"/>
      <c r="F53" s="226"/>
      <c r="G53" s="226"/>
      <c r="H53" s="226"/>
      <c r="I53" s="159"/>
      <c r="J53" s="159"/>
      <c r="K53" s="227" t="s">
        <v>310</v>
      </c>
      <c r="L53" s="227"/>
      <c r="M53" s="227"/>
      <c r="N53" s="227"/>
      <c r="O53" s="227" t="s">
        <v>311</v>
      </c>
      <c r="P53" s="227"/>
      <c r="Q53" s="227" t="s">
        <v>311</v>
      </c>
      <c r="R53" s="227"/>
      <c r="S53" s="227"/>
      <c r="T53" s="227"/>
      <c r="U53" s="227"/>
      <c r="V53" s="160"/>
      <c r="W53" s="140"/>
    </row>
    <row r="54" spans="1:23" ht="13" customHeight="1">
      <c r="A54" s="140"/>
      <c r="B54" s="228" t="s">
        <v>312</v>
      </c>
      <c r="C54" s="228"/>
      <c r="D54" s="228"/>
      <c r="E54" s="228"/>
      <c r="F54" s="228"/>
      <c r="G54" s="228"/>
      <c r="H54" s="228"/>
      <c r="I54" s="161"/>
      <c r="J54" s="161"/>
      <c r="K54" s="229" t="s">
        <v>310</v>
      </c>
      <c r="L54" s="229"/>
      <c r="M54" s="229"/>
      <c r="N54" s="229"/>
      <c r="O54" s="229" t="s">
        <v>311</v>
      </c>
      <c r="P54" s="229"/>
      <c r="Q54" s="229" t="s">
        <v>311</v>
      </c>
      <c r="R54" s="229"/>
      <c r="S54" s="229"/>
      <c r="T54" s="229"/>
      <c r="U54" s="229"/>
      <c r="V54" s="162"/>
      <c r="W54" s="140"/>
    </row>
    <row r="55" spans="1:23" ht="15" customHeight="1">
      <c r="A55" s="140"/>
      <c r="B55" s="142" t="s">
        <v>298</v>
      </c>
      <c r="C55" s="218" t="s">
        <v>299</v>
      </c>
      <c r="D55" s="218"/>
      <c r="E55" s="218"/>
      <c r="F55" s="218"/>
      <c r="G55" s="140"/>
      <c r="H55" s="140"/>
      <c r="I55" s="140"/>
      <c r="J55" s="140"/>
      <c r="K55" s="219" t="s">
        <v>310</v>
      </c>
      <c r="L55" s="219"/>
      <c r="M55" s="219"/>
      <c r="N55" s="219"/>
      <c r="O55" s="219" t="s">
        <v>276</v>
      </c>
      <c r="P55" s="219"/>
      <c r="Q55" s="219" t="s">
        <v>276</v>
      </c>
      <c r="R55" s="219"/>
      <c r="S55" s="219"/>
      <c r="T55" s="219"/>
      <c r="U55" s="219"/>
      <c r="V55" s="141"/>
      <c r="W55" s="140"/>
    </row>
    <row r="56" spans="1:23" ht="13" customHeight="1">
      <c r="A56" s="140"/>
      <c r="B56" s="226" t="s">
        <v>313</v>
      </c>
      <c r="C56" s="226"/>
      <c r="D56" s="226"/>
      <c r="E56" s="226"/>
      <c r="F56" s="226"/>
      <c r="G56" s="226"/>
      <c r="H56" s="226"/>
      <c r="I56" s="159"/>
      <c r="J56" s="159"/>
      <c r="K56" s="227" t="s">
        <v>314</v>
      </c>
      <c r="L56" s="227"/>
      <c r="M56" s="227"/>
      <c r="N56" s="227"/>
      <c r="O56" s="227" t="s">
        <v>276</v>
      </c>
      <c r="P56" s="227"/>
      <c r="Q56" s="227" t="s">
        <v>276</v>
      </c>
      <c r="R56" s="227"/>
      <c r="S56" s="227"/>
      <c r="T56" s="227"/>
      <c r="U56" s="227"/>
      <c r="V56" s="160"/>
      <c r="W56" s="140"/>
    </row>
    <row r="57" spans="1:23" ht="13" customHeight="1">
      <c r="A57" s="140"/>
      <c r="B57" s="228" t="s">
        <v>315</v>
      </c>
      <c r="C57" s="228"/>
      <c r="D57" s="228"/>
      <c r="E57" s="228"/>
      <c r="F57" s="228"/>
      <c r="G57" s="228"/>
      <c r="H57" s="228"/>
      <c r="I57" s="161"/>
      <c r="J57" s="161"/>
      <c r="K57" s="229" t="s">
        <v>316</v>
      </c>
      <c r="L57" s="229"/>
      <c r="M57" s="229"/>
      <c r="N57" s="229"/>
      <c r="O57" s="229" t="s">
        <v>276</v>
      </c>
      <c r="P57" s="229"/>
      <c r="Q57" s="229" t="s">
        <v>276</v>
      </c>
      <c r="R57" s="229"/>
      <c r="S57" s="229"/>
      <c r="T57" s="229"/>
      <c r="U57" s="229"/>
      <c r="V57" s="162"/>
      <c r="W57" s="140"/>
    </row>
    <row r="58" spans="1:23" ht="15" customHeight="1">
      <c r="A58" s="140"/>
      <c r="B58" s="142" t="s">
        <v>298</v>
      </c>
      <c r="C58" s="218" t="s">
        <v>299</v>
      </c>
      <c r="D58" s="218"/>
      <c r="E58" s="218"/>
      <c r="F58" s="218"/>
      <c r="G58" s="140"/>
      <c r="H58" s="140"/>
      <c r="I58" s="140"/>
      <c r="J58" s="140"/>
      <c r="K58" s="219" t="s">
        <v>316</v>
      </c>
      <c r="L58" s="219"/>
      <c r="M58" s="219"/>
      <c r="N58" s="219"/>
      <c r="O58" s="219" t="s">
        <v>276</v>
      </c>
      <c r="P58" s="219"/>
      <c r="Q58" s="219" t="s">
        <v>276</v>
      </c>
      <c r="R58" s="219"/>
      <c r="S58" s="219"/>
      <c r="T58" s="219"/>
      <c r="U58" s="219"/>
      <c r="V58" s="141"/>
      <c r="W58" s="140"/>
    </row>
    <row r="59" spans="1:23" ht="13" customHeight="1">
      <c r="A59" s="140"/>
      <c r="B59" s="228" t="s">
        <v>317</v>
      </c>
      <c r="C59" s="228"/>
      <c r="D59" s="228"/>
      <c r="E59" s="228"/>
      <c r="F59" s="228"/>
      <c r="G59" s="228"/>
      <c r="H59" s="228"/>
      <c r="I59" s="161"/>
      <c r="J59" s="161"/>
      <c r="K59" s="229" t="s">
        <v>318</v>
      </c>
      <c r="L59" s="229"/>
      <c r="M59" s="229"/>
      <c r="N59" s="229"/>
      <c r="O59" s="229" t="s">
        <v>276</v>
      </c>
      <c r="P59" s="229"/>
      <c r="Q59" s="229" t="s">
        <v>276</v>
      </c>
      <c r="R59" s="229"/>
      <c r="S59" s="229"/>
      <c r="T59" s="229"/>
      <c r="U59" s="229"/>
      <c r="V59" s="162"/>
      <c r="W59" s="140"/>
    </row>
    <row r="60" spans="1:23" ht="15" customHeight="1">
      <c r="A60" s="140"/>
      <c r="B60" s="142" t="s">
        <v>319</v>
      </c>
      <c r="C60" s="218" t="s">
        <v>320</v>
      </c>
      <c r="D60" s="218"/>
      <c r="E60" s="218"/>
      <c r="F60" s="218"/>
      <c r="G60" s="140"/>
      <c r="H60" s="140"/>
      <c r="I60" s="140"/>
      <c r="J60" s="140"/>
      <c r="K60" s="219" t="s">
        <v>318</v>
      </c>
      <c r="L60" s="219"/>
      <c r="M60" s="219"/>
      <c r="N60" s="219"/>
      <c r="O60" s="219" t="s">
        <v>276</v>
      </c>
      <c r="P60" s="219"/>
      <c r="Q60" s="219" t="s">
        <v>276</v>
      </c>
      <c r="R60" s="219"/>
      <c r="S60" s="219"/>
      <c r="T60" s="219"/>
      <c r="U60" s="219"/>
      <c r="V60" s="141"/>
      <c r="W60" s="140"/>
    </row>
    <row r="61" spans="1:23" ht="13" customHeight="1">
      <c r="A61" s="140"/>
      <c r="B61" s="232" t="s">
        <v>321</v>
      </c>
      <c r="C61" s="232"/>
      <c r="D61" s="232"/>
      <c r="E61" s="232"/>
      <c r="F61" s="232"/>
      <c r="G61" s="232"/>
      <c r="H61" s="232"/>
      <c r="I61" s="155"/>
      <c r="J61" s="155"/>
      <c r="K61" s="233" t="s">
        <v>322</v>
      </c>
      <c r="L61" s="233"/>
      <c r="M61" s="233"/>
      <c r="N61" s="233"/>
      <c r="O61" s="233" t="s">
        <v>322</v>
      </c>
      <c r="P61" s="233"/>
      <c r="Q61" s="233" t="s">
        <v>322</v>
      </c>
      <c r="R61" s="233"/>
      <c r="S61" s="233"/>
      <c r="T61" s="233"/>
      <c r="U61" s="233"/>
      <c r="V61" s="156"/>
      <c r="W61" s="140"/>
    </row>
    <row r="62" spans="1:23" ht="13" customHeight="1">
      <c r="A62" s="140"/>
      <c r="B62" s="230" t="s">
        <v>323</v>
      </c>
      <c r="C62" s="230"/>
      <c r="D62" s="230"/>
      <c r="E62" s="230"/>
      <c r="F62" s="230"/>
      <c r="G62" s="230"/>
      <c r="H62" s="230"/>
      <c r="I62" s="157"/>
      <c r="J62" s="157"/>
      <c r="K62" s="231" t="s">
        <v>324</v>
      </c>
      <c r="L62" s="231"/>
      <c r="M62" s="231"/>
      <c r="N62" s="231"/>
      <c r="O62" s="231" t="s">
        <v>324</v>
      </c>
      <c r="P62" s="231"/>
      <c r="Q62" s="231" t="s">
        <v>324</v>
      </c>
      <c r="R62" s="231"/>
      <c r="S62" s="231"/>
      <c r="T62" s="231"/>
      <c r="U62" s="231"/>
      <c r="V62" s="158"/>
      <c r="W62" s="140"/>
    </row>
    <row r="63" spans="1:23" ht="13" customHeight="1">
      <c r="A63" s="140"/>
      <c r="B63" s="226" t="s">
        <v>325</v>
      </c>
      <c r="C63" s="226"/>
      <c r="D63" s="226"/>
      <c r="E63" s="226"/>
      <c r="F63" s="226"/>
      <c r="G63" s="226"/>
      <c r="H63" s="226"/>
      <c r="I63" s="159"/>
      <c r="J63" s="159"/>
      <c r="K63" s="227" t="s">
        <v>326</v>
      </c>
      <c r="L63" s="227"/>
      <c r="M63" s="227"/>
      <c r="N63" s="227"/>
      <c r="O63" s="227" t="s">
        <v>326</v>
      </c>
      <c r="P63" s="227"/>
      <c r="Q63" s="227" t="s">
        <v>326</v>
      </c>
      <c r="R63" s="227"/>
      <c r="S63" s="227"/>
      <c r="T63" s="227"/>
      <c r="U63" s="227"/>
      <c r="V63" s="160"/>
      <c r="W63" s="140"/>
    </row>
    <row r="64" spans="1:23" ht="13" customHeight="1">
      <c r="A64" s="140"/>
      <c r="B64" s="228" t="s">
        <v>272</v>
      </c>
      <c r="C64" s="228"/>
      <c r="D64" s="228"/>
      <c r="E64" s="228"/>
      <c r="F64" s="228"/>
      <c r="G64" s="228"/>
      <c r="H64" s="228"/>
      <c r="I64" s="161"/>
      <c r="J64" s="161"/>
      <c r="K64" s="229" t="s">
        <v>326</v>
      </c>
      <c r="L64" s="229"/>
      <c r="M64" s="229"/>
      <c r="N64" s="229"/>
      <c r="O64" s="229" t="s">
        <v>326</v>
      </c>
      <c r="P64" s="229"/>
      <c r="Q64" s="229" t="s">
        <v>326</v>
      </c>
      <c r="R64" s="229"/>
      <c r="S64" s="229"/>
      <c r="T64" s="229"/>
      <c r="U64" s="229"/>
      <c r="V64" s="162"/>
      <c r="W64" s="140"/>
    </row>
    <row r="65" spans="1:23" ht="15" customHeight="1">
      <c r="A65" s="140"/>
      <c r="B65" s="142" t="s">
        <v>274</v>
      </c>
      <c r="C65" s="218" t="s">
        <v>275</v>
      </c>
      <c r="D65" s="218"/>
      <c r="E65" s="218"/>
      <c r="F65" s="218"/>
      <c r="G65" s="140"/>
      <c r="H65" s="140"/>
      <c r="I65" s="140"/>
      <c r="J65" s="140"/>
      <c r="K65" s="219" t="s">
        <v>326</v>
      </c>
      <c r="L65" s="219"/>
      <c r="M65" s="219"/>
      <c r="N65" s="219"/>
      <c r="O65" s="219" t="s">
        <v>276</v>
      </c>
      <c r="P65" s="219"/>
      <c r="Q65" s="219" t="s">
        <v>276</v>
      </c>
      <c r="R65" s="219"/>
      <c r="S65" s="219"/>
      <c r="T65" s="219"/>
      <c r="U65" s="219"/>
      <c r="V65" s="141"/>
      <c r="W65" s="140"/>
    </row>
    <row r="66" spans="1:23" ht="13" customHeight="1">
      <c r="A66" s="140"/>
      <c r="B66" s="226" t="s">
        <v>327</v>
      </c>
      <c r="C66" s="226"/>
      <c r="D66" s="226"/>
      <c r="E66" s="226"/>
      <c r="F66" s="226"/>
      <c r="G66" s="226"/>
      <c r="H66" s="226"/>
      <c r="I66" s="159"/>
      <c r="J66" s="159"/>
      <c r="K66" s="227" t="s">
        <v>328</v>
      </c>
      <c r="L66" s="227"/>
      <c r="M66" s="227"/>
      <c r="N66" s="227"/>
      <c r="O66" s="227" t="s">
        <v>328</v>
      </c>
      <c r="P66" s="227"/>
      <c r="Q66" s="227" t="s">
        <v>328</v>
      </c>
      <c r="R66" s="227"/>
      <c r="S66" s="227"/>
      <c r="T66" s="227"/>
      <c r="U66" s="227"/>
      <c r="V66" s="160"/>
      <c r="W66" s="140"/>
    </row>
    <row r="67" spans="1:23" ht="13" customHeight="1">
      <c r="A67" s="140"/>
      <c r="B67" s="228" t="s">
        <v>272</v>
      </c>
      <c r="C67" s="228"/>
      <c r="D67" s="228"/>
      <c r="E67" s="228"/>
      <c r="F67" s="228"/>
      <c r="G67" s="228"/>
      <c r="H67" s="228"/>
      <c r="I67" s="161"/>
      <c r="J67" s="161"/>
      <c r="K67" s="229" t="s">
        <v>329</v>
      </c>
      <c r="L67" s="229"/>
      <c r="M67" s="229"/>
      <c r="N67" s="229"/>
      <c r="O67" s="229" t="s">
        <v>329</v>
      </c>
      <c r="P67" s="229"/>
      <c r="Q67" s="229" t="s">
        <v>329</v>
      </c>
      <c r="R67" s="229"/>
      <c r="S67" s="229"/>
      <c r="T67" s="229"/>
      <c r="U67" s="229"/>
      <c r="V67" s="162"/>
      <c r="W67" s="140"/>
    </row>
    <row r="68" spans="1:23" ht="15" customHeight="1">
      <c r="A68" s="140"/>
      <c r="B68" s="142" t="s">
        <v>274</v>
      </c>
      <c r="C68" s="218" t="s">
        <v>275</v>
      </c>
      <c r="D68" s="218"/>
      <c r="E68" s="218"/>
      <c r="F68" s="218"/>
      <c r="G68" s="140"/>
      <c r="H68" s="140"/>
      <c r="I68" s="140"/>
      <c r="J68" s="140"/>
      <c r="K68" s="219" t="s">
        <v>329</v>
      </c>
      <c r="L68" s="219"/>
      <c r="M68" s="219"/>
      <c r="N68" s="219"/>
      <c r="O68" s="219" t="s">
        <v>276</v>
      </c>
      <c r="P68" s="219"/>
      <c r="Q68" s="219" t="s">
        <v>276</v>
      </c>
      <c r="R68" s="219"/>
      <c r="S68" s="219"/>
      <c r="T68" s="219"/>
      <c r="U68" s="219"/>
      <c r="V68" s="141"/>
      <c r="W68" s="140"/>
    </row>
    <row r="69" spans="1:23" ht="13" customHeight="1">
      <c r="A69" s="140"/>
      <c r="B69" s="228" t="s">
        <v>277</v>
      </c>
      <c r="C69" s="228"/>
      <c r="D69" s="228"/>
      <c r="E69" s="228"/>
      <c r="F69" s="228"/>
      <c r="G69" s="228"/>
      <c r="H69" s="228"/>
      <c r="I69" s="161"/>
      <c r="J69" s="161"/>
      <c r="K69" s="229" t="s">
        <v>329</v>
      </c>
      <c r="L69" s="229"/>
      <c r="M69" s="229"/>
      <c r="N69" s="229"/>
      <c r="O69" s="229" t="s">
        <v>329</v>
      </c>
      <c r="P69" s="229"/>
      <c r="Q69" s="229" t="s">
        <v>329</v>
      </c>
      <c r="R69" s="229"/>
      <c r="S69" s="229"/>
      <c r="T69" s="229"/>
      <c r="U69" s="229"/>
      <c r="V69" s="162"/>
      <c r="W69" s="140"/>
    </row>
    <row r="70" spans="1:23" ht="15" customHeight="1" thickBot="1">
      <c r="A70" s="140"/>
      <c r="B70" s="142" t="s">
        <v>279</v>
      </c>
      <c r="C70" s="218" t="s">
        <v>280</v>
      </c>
      <c r="D70" s="218"/>
      <c r="E70" s="218"/>
      <c r="F70" s="218"/>
      <c r="G70" s="140"/>
      <c r="H70" s="140"/>
      <c r="I70" s="140"/>
      <c r="J70" s="140"/>
      <c r="K70" s="219" t="s">
        <v>329</v>
      </c>
      <c r="L70" s="219"/>
      <c r="M70" s="219"/>
      <c r="N70" s="219"/>
      <c r="O70" s="219" t="s">
        <v>276</v>
      </c>
      <c r="P70" s="219"/>
      <c r="Q70" s="219" t="s">
        <v>276</v>
      </c>
      <c r="R70" s="219"/>
      <c r="S70" s="219"/>
      <c r="T70" s="219"/>
      <c r="U70" s="219"/>
      <c r="V70" s="141"/>
      <c r="W70" s="140"/>
    </row>
    <row r="71" spans="1:23" ht="12" customHeight="1">
      <c r="A71" s="140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225" t="s">
        <v>252</v>
      </c>
      <c r="M71" s="225"/>
      <c r="N71" s="225"/>
      <c r="O71" s="225"/>
      <c r="P71" s="225"/>
      <c r="Q71" s="225"/>
      <c r="R71" s="225"/>
      <c r="S71" s="225"/>
      <c r="T71" s="225"/>
      <c r="U71" s="143"/>
      <c r="V71" s="143"/>
      <c r="W71" s="140"/>
    </row>
    <row r="72" spans="1:23" ht="12" customHeight="1" thickBot="1">
      <c r="A72" s="140"/>
      <c r="B72" s="220" t="s">
        <v>125</v>
      </c>
      <c r="C72" s="221" t="s">
        <v>253</v>
      </c>
      <c r="D72" s="221"/>
      <c r="E72" s="221"/>
      <c r="F72" s="221"/>
      <c r="G72" s="221"/>
      <c r="H72" s="221"/>
      <c r="I72" s="221"/>
      <c r="J72" s="140"/>
      <c r="K72" s="140"/>
      <c r="L72" s="140"/>
      <c r="M72" s="140"/>
      <c r="N72" s="145" t="s">
        <v>254</v>
      </c>
      <c r="O72" s="140"/>
      <c r="P72" s="145" t="s">
        <v>255</v>
      </c>
      <c r="Q72" s="140"/>
      <c r="R72" s="140"/>
      <c r="S72" s="140"/>
      <c r="T72" s="222" t="s">
        <v>256</v>
      </c>
      <c r="U72" s="222"/>
      <c r="V72" s="140"/>
      <c r="W72" s="140"/>
    </row>
    <row r="73" spans="1:23" ht="12" customHeight="1" thickBot="1">
      <c r="A73" s="140"/>
      <c r="B73" s="220"/>
      <c r="C73" s="221"/>
      <c r="D73" s="221"/>
      <c r="E73" s="221"/>
      <c r="F73" s="221"/>
      <c r="G73" s="221"/>
      <c r="H73" s="221"/>
      <c r="I73" s="221"/>
      <c r="J73" s="146"/>
      <c r="K73" s="223" t="s">
        <v>257</v>
      </c>
      <c r="L73" s="223"/>
      <c r="M73" s="223"/>
      <c r="N73" s="223"/>
      <c r="O73" s="223" t="s">
        <v>258</v>
      </c>
      <c r="P73" s="223"/>
      <c r="Q73" s="223" t="s">
        <v>259</v>
      </c>
      <c r="R73" s="223"/>
      <c r="S73" s="223"/>
      <c r="T73" s="223"/>
      <c r="U73" s="223"/>
      <c r="V73" s="144"/>
      <c r="W73" s="140"/>
    </row>
    <row r="74" spans="1:23" ht="4" customHeight="1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</row>
    <row r="75" spans="1:23" ht="13" customHeight="1">
      <c r="A75" s="140"/>
      <c r="B75" s="230" t="s">
        <v>330</v>
      </c>
      <c r="C75" s="230"/>
      <c r="D75" s="230"/>
      <c r="E75" s="230"/>
      <c r="F75" s="230"/>
      <c r="G75" s="230"/>
      <c r="H75" s="230"/>
      <c r="I75" s="157"/>
      <c r="J75" s="157"/>
      <c r="K75" s="231" t="s">
        <v>331</v>
      </c>
      <c r="L75" s="231"/>
      <c r="M75" s="231"/>
      <c r="N75" s="231"/>
      <c r="O75" s="231" t="s">
        <v>331</v>
      </c>
      <c r="P75" s="231"/>
      <c r="Q75" s="231" t="s">
        <v>331</v>
      </c>
      <c r="R75" s="231"/>
      <c r="S75" s="231"/>
      <c r="T75" s="231"/>
      <c r="U75" s="231"/>
      <c r="V75" s="158"/>
      <c r="W75" s="140"/>
    </row>
    <row r="76" spans="1:23" ht="13" customHeight="1">
      <c r="A76" s="140"/>
      <c r="B76" s="226" t="s">
        <v>332</v>
      </c>
      <c r="C76" s="226"/>
      <c r="D76" s="226"/>
      <c r="E76" s="226"/>
      <c r="F76" s="226"/>
      <c r="G76" s="226"/>
      <c r="H76" s="226"/>
      <c r="I76" s="159"/>
      <c r="J76" s="159"/>
      <c r="K76" s="227" t="s">
        <v>333</v>
      </c>
      <c r="L76" s="227"/>
      <c r="M76" s="227"/>
      <c r="N76" s="227"/>
      <c r="O76" s="227" t="s">
        <v>333</v>
      </c>
      <c r="P76" s="227"/>
      <c r="Q76" s="227" t="s">
        <v>333</v>
      </c>
      <c r="R76" s="227"/>
      <c r="S76" s="227"/>
      <c r="T76" s="227"/>
      <c r="U76" s="227"/>
      <c r="V76" s="160"/>
      <c r="W76" s="140"/>
    </row>
    <row r="77" spans="1:23" ht="13" customHeight="1">
      <c r="A77" s="140"/>
      <c r="B77" s="228" t="s">
        <v>334</v>
      </c>
      <c r="C77" s="228"/>
      <c r="D77" s="228"/>
      <c r="E77" s="228"/>
      <c r="F77" s="228"/>
      <c r="G77" s="228"/>
      <c r="H77" s="228"/>
      <c r="I77" s="161"/>
      <c r="J77" s="161"/>
      <c r="K77" s="229" t="s">
        <v>335</v>
      </c>
      <c r="L77" s="229"/>
      <c r="M77" s="229"/>
      <c r="N77" s="229"/>
      <c r="O77" s="229" t="s">
        <v>335</v>
      </c>
      <c r="P77" s="229"/>
      <c r="Q77" s="229" t="s">
        <v>335</v>
      </c>
      <c r="R77" s="229"/>
      <c r="S77" s="229"/>
      <c r="T77" s="229"/>
      <c r="U77" s="229"/>
      <c r="V77" s="162"/>
      <c r="W77" s="140"/>
    </row>
    <row r="78" spans="1:23" ht="15" customHeight="1">
      <c r="A78" s="140"/>
      <c r="B78" s="142" t="s">
        <v>294</v>
      </c>
      <c r="C78" s="218" t="s">
        <v>295</v>
      </c>
      <c r="D78" s="218"/>
      <c r="E78" s="218"/>
      <c r="F78" s="218"/>
      <c r="G78" s="140"/>
      <c r="H78" s="140"/>
      <c r="I78" s="140"/>
      <c r="J78" s="140"/>
      <c r="K78" s="219" t="s">
        <v>335</v>
      </c>
      <c r="L78" s="219"/>
      <c r="M78" s="219"/>
      <c r="N78" s="219"/>
      <c r="O78" s="219" t="s">
        <v>276</v>
      </c>
      <c r="P78" s="219"/>
      <c r="Q78" s="219" t="s">
        <v>276</v>
      </c>
      <c r="R78" s="219"/>
      <c r="S78" s="219"/>
      <c r="T78" s="219"/>
      <c r="U78" s="219"/>
      <c r="V78" s="141"/>
      <c r="W78" s="140"/>
    </row>
    <row r="79" spans="1:23" ht="13" customHeight="1">
      <c r="A79" s="140"/>
      <c r="B79" s="228" t="s">
        <v>277</v>
      </c>
      <c r="C79" s="228"/>
      <c r="D79" s="228"/>
      <c r="E79" s="228"/>
      <c r="F79" s="228"/>
      <c r="G79" s="228"/>
      <c r="H79" s="228"/>
      <c r="I79" s="161"/>
      <c r="J79" s="161"/>
      <c r="K79" s="229" t="s">
        <v>336</v>
      </c>
      <c r="L79" s="229"/>
      <c r="M79" s="229"/>
      <c r="N79" s="229"/>
      <c r="O79" s="229" t="s">
        <v>336</v>
      </c>
      <c r="P79" s="229"/>
      <c r="Q79" s="229" t="s">
        <v>336</v>
      </c>
      <c r="R79" s="229"/>
      <c r="S79" s="229"/>
      <c r="T79" s="229"/>
      <c r="U79" s="229"/>
      <c r="V79" s="162"/>
      <c r="W79" s="140"/>
    </row>
    <row r="80" spans="1:23" ht="15" customHeight="1">
      <c r="A80" s="140"/>
      <c r="B80" s="142" t="s">
        <v>279</v>
      </c>
      <c r="C80" s="218" t="s">
        <v>280</v>
      </c>
      <c r="D80" s="218"/>
      <c r="E80" s="218"/>
      <c r="F80" s="218"/>
      <c r="G80" s="140"/>
      <c r="H80" s="140"/>
      <c r="I80" s="140"/>
      <c r="J80" s="140"/>
      <c r="K80" s="219" t="s">
        <v>336</v>
      </c>
      <c r="L80" s="219"/>
      <c r="M80" s="219"/>
      <c r="N80" s="219"/>
      <c r="O80" s="219" t="s">
        <v>276</v>
      </c>
      <c r="P80" s="219"/>
      <c r="Q80" s="219" t="s">
        <v>276</v>
      </c>
      <c r="R80" s="219"/>
      <c r="S80" s="219"/>
      <c r="T80" s="219"/>
      <c r="U80" s="219"/>
      <c r="V80" s="141"/>
      <c r="W80" s="140"/>
    </row>
    <row r="81" spans="1:23" ht="13" customHeight="1">
      <c r="A81" s="140"/>
      <c r="B81" s="228" t="s">
        <v>281</v>
      </c>
      <c r="C81" s="228"/>
      <c r="D81" s="228"/>
      <c r="E81" s="228"/>
      <c r="F81" s="228"/>
      <c r="G81" s="228"/>
      <c r="H81" s="228"/>
      <c r="I81" s="161"/>
      <c r="J81" s="161"/>
      <c r="K81" s="229" t="s">
        <v>307</v>
      </c>
      <c r="L81" s="229"/>
      <c r="M81" s="229"/>
      <c r="N81" s="229"/>
      <c r="O81" s="229" t="s">
        <v>307</v>
      </c>
      <c r="P81" s="229"/>
      <c r="Q81" s="229" t="s">
        <v>307</v>
      </c>
      <c r="R81" s="229"/>
      <c r="S81" s="229"/>
      <c r="T81" s="229"/>
      <c r="U81" s="229"/>
      <c r="V81" s="162"/>
      <c r="W81" s="140"/>
    </row>
    <row r="82" spans="1:23" ht="15" customHeight="1">
      <c r="A82" s="140"/>
      <c r="B82" s="142" t="s">
        <v>283</v>
      </c>
      <c r="C82" s="218" t="s">
        <v>284</v>
      </c>
      <c r="D82" s="218"/>
      <c r="E82" s="218"/>
      <c r="F82" s="218"/>
      <c r="G82" s="140"/>
      <c r="H82" s="140"/>
      <c r="I82" s="140"/>
      <c r="J82" s="140"/>
      <c r="K82" s="219" t="s">
        <v>307</v>
      </c>
      <c r="L82" s="219"/>
      <c r="M82" s="219"/>
      <c r="N82" s="219"/>
      <c r="O82" s="219" t="s">
        <v>276</v>
      </c>
      <c r="P82" s="219"/>
      <c r="Q82" s="219" t="s">
        <v>276</v>
      </c>
      <c r="R82" s="219"/>
      <c r="S82" s="219"/>
      <c r="T82" s="219"/>
      <c r="U82" s="219"/>
      <c r="V82" s="141"/>
      <c r="W82" s="140"/>
    </row>
    <row r="83" spans="1:23" ht="13" customHeight="1">
      <c r="A83" s="140"/>
      <c r="B83" s="226" t="s">
        <v>337</v>
      </c>
      <c r="C83" s="226"/>
      <c r="D83" s="226"/>
      <c r="E83" s="226"/>
      <c r="F83" s="226"/>
      <c r="G83" s="226"/>
      <c r="H83" s="226"/>
      <c r="I83" s="159"/>
      <c r="J83" s="159"/>
      <c r="K83" s="227" t="s">
        <v>338</v>
      </c>
      <c r="L83" s="227"/>
      <c r="M83" s="227"/>
      <c r="N83" s="227"/>
      <c r="O83" s="227" t="s">
        <v>338</v>
      </c>
      <c r="P83" s="227"/>
      <c r="Q83" s="227" t="s">
        <v>338</v>
      </c>
      <c r="R83" s="227"/>
      <c r="S83" s="227"/>
      <c r="T83" s="227"/>
      <c r="U83" s="227"/>
      <c r="V83" s="160"/>
      <c r="W83" s="140"/>
    </row>
    <row r="84" spans="1:23" ht="13" customHeight="1">
      <c r="A84" s="140"/>
      <c r="B84" s="228" t="s">
        <v>334</v>
      </c>
      <c r="C84" s="228"/>
      <c r="D84" s="228"/>
      <c r="E84" s="228"/>
      <c r="F84" s="228"/>
      <c r="G84" s="228"/>
      <c r="H84" s="228"/>
      <c r="I84" s="161"/>
      <c r="J84" s="161"/>
      <c r="K84" s="229" t="s">
        <v>339</v>
      </c>
      <c r="L84" s="229"/>
      <c r="M84" s="229"/>
      <c r="N84" s="229"/>
      <c r="O84" s="229" t="s">
        <v>339</v>
      </c>
      <c r="P84" s="229"/>
      <c r="Q84" s="229" t="s">
        <v>339</v>
      </c>
      <c r="R84" s="229"/>
      <c r="S84" s="229"/>
      <c r="T84" s="229"/>
      <c r="U84" s="229"/>
      <c r="V84" s="162"/>
      <c r="W84" s="140"/>
    </row>
    <row r="85" spans="1:23" ht="15" customHeight="1">
      <c r="A85" s="140"/>
      <c r="B85" s="142" t="s">
        <v>294</v>
      </c>
      <c r="C85" s="218" t="s">
        <v>295</v>
      </c>
      <c r="D85" s="218"/>
      <c r="E85" s="218"/>
      <c r="F85" s="218"/>
      <c r="G85" s="140"/>
      <c r="H85" s="140"/>
      <c r="I85" s="140"/>
      <c r="J85" s="140"/>
      <c r="K85" s="219" t="s">
        <v>339</v>
      </c>
      <c r="L85" s="219"/>
      <c r="M85" s="219"/>
      <c r="N85" s="219"/>
      <c r="O85" s="219" t="s">
        <v>276</v>
      </c>
      <c r="P85" s="219"/>
      <c r="Q85" s="219" t="s">
        <v>276</v>
      </c>
      <c r="R85" s="219"/>
      <c r="S85" s="219"/>
      <c r="T85" s="219"/>
      <c r="U85" s="219"/>
      <c r="V85" s="141"/>
      <c r="W85" s="140"/>
    </row>
    <row r="86" spans="1:23" ht="13" customHeight="1">
      <c r="A86" s="140"/>
      <c r="B86" s="228" t="s">
        <v>277</v>
      </c>
      <c r="C86" s="228"/>
      <c r="D86" s="228"/>
      <c r="E86" s="228"/>
      <c r="F86" s="228"/>
      <c r="G86" s="228"/>
      <c r="H86" s="228"/>
      <c r="I86" s="161"/>
      <c r="J86" s="161"/>
      <c r="K86" s="229" t="s">
        <v>328</v>
      </c>
      <c r="L86" s="229"/>
      <c r="M86" s="229"/>
      <c r="N86" s="229"/>
      <c r="O86" s="229" t="s">
        <v>328</v>
      </c>
      <c r="P86" s="229"/>
      <c r="Q86" s="229" t="s">
        <v>328</v>
      </c>
      <c r="R86" s="229"/>
      <c r="S86" s="229"/>
      <c r="T86" s="229"/>
      <c r="U86" s="229"/>
      <c r="V86" s="162"/>
      <c r="W86" s="140"/>
    </row>
    <row r="87" spans="1:23" ht="15" customHeight="1">
      <c r="A87" s="140"/>
      <c r="B87" s="142" t="s">
        <v>279</v>
      </c>
      <c r="C87" s="218" t="s">
        <v>280</v>
      </c>
      <c r="D87" s="218"/>
      <c r="E87" s="218"/>
      <c r="F87" s="218"/>
      <c r="G87" s="140"/>
      <c r="H87" s="140"/>
      <c r="I87" s="140"/>
      <c r="J87" s="140"/>
      <c r="K87" s="219" t="s">
        <v>328</v>
      </c>
      <c r="L87" s="219"/>
      <c r="M87" s="219"/>
      <c r="N87" s="219"/>
      <c r="O87" s="219" t="s">
        <v>276</v>
      </c>
      <c r="P87" s="219"/>
      <c r="Q87" s="219" t="s">
        <v>276</v>
      </c>
      <c r="R87" s="219"/>
      <c r="S87" s="219"/>
      <c r="T87" s="219"/>
      <c r="U87" s="219"/>
      <c r="V87" s="141"/>
      <c r="W87" s="140"/>
    </row>
    <row r="88" spans="1:23" ht="13" customHeight="1">
      <c r="A88" s="140"/>
      <c r="B88" s="228" t="s">
        <v>281</v>
      </c>
      <c r="C88" s="228"/>
      <c r="D88" s="228"/>
      <c r="E88" s="228"/>
      <c r="F88" s="228"/>
      <c r="G88" s="228"/>
      <c r="H88" s="228"/>
      <c r="I88" s="161"/>
      <c r="J88" s="161"/>
      <c r="K88" s="229" t="s">
        <v>307</v>
      </c>
      <c r="L88" s="229"/>
      <c r="M88" s="229"/>
      <c r="N88" s="229"/>
      <c r="O88" s="229" t="s">
        <v>307</v>
      </c>
      <c r="P88" s="229"/>
      <c r="Q88" s="229" t="s">
        <v>307</v>
      </c>
      <c r="R88" s="229"/>
      <c r="S88" s="229"/>
      <c r="T88" s="229"/>
      <c r="U88" s="229"/>
      <c r="V88" s="162"/>
      <c r="W88" s="140"/>
    </row>
    <row r="89" spans="1:23" ht="15" customHeight="1">
      <c r="A89" s="140"/>
      <c r="B89" s="142" t="s">
        <v>283</v>
      </c>
      <c r="C89" s="218" t="s">
        <v>284</v>
      </c>
      <c r="D89" s="218"/>
      <c r="E89" s="218"/>
      <c r="F89" s="218"/>
      <c r="G89" s="140"/>
      <c r="H89" s="140"/>
      <c r="I89" s="140"/>
      <c r="J89" s="140"/>
      <c r="K89" s="219" t="s">
        <v>307</v>
      </c>
      <c r="L89" s="219"/>
      <c r="M89" s="219"/>
      <c r="N89" s="219"/>
      <c r="O89" s="219" t="s">
        <v>276</v>
      </c>
      <c r="P89" s="219"/>
      <c r="Q89" s="219" t="s">
        <v>276</v>
      </c>
      <c r="R89" s="219"/>
      <c r="S89" s="219"/>
      <c r="T89" s="219"/>
      <c r="U89" s="219"/>
      <c r="V89" s="141"/>
      <c r="W89" s="140"/>
    </row>
    <row r="90" spans="1:23" ht="13" customHeight="1">
      <c r="A90" s="140"/>
      <c r="B90" s="226" t="s">
        <v>340</v>
      </c>
      <c r="C90" s="226"/>
      <c r="D90" s="226"/>
      <c r="E90" s="226"/>
      <c r="F90" s="226"/>
      <c r="G90" s="226"/>
      <c r="H90" s="226"/>
      <c r="I90" s="159"/>
      <c r="J90" s="159"/>
      <c r="K90" s="227" t="s">
        <v>329</v>
      </c>
      <c r="L90" s="227"/>
      <c r="M90" s="227"/>
      <c r="N90" s="227"/>
      <c r="O90" s="227" t="s">
        <v>329</v>
      </c>
      <c r="P90" s="227"/>
      <c r="Q90" s="227" t="s">
        <v>329</v>
      </c>
      <c r="R90" s="227"/>
      <c r="S90" s="227"/>
      <c r="T90" s="227"/>
      <c r="U90" s="227"/>
      <c r="V90" s="160"/>
      <c r="W90" s="140"/>
    </row>
    <row r="91" spans="1:23" ht="13" customHeight="1">
      <c r="A91" s="140"/>
      <c r="B91" s="228" t="s">
        <v>315</v>
      </c>
      <c r="C91" s="228"/>
      <c r="D91" s="228"/>
      <c r="E91" s="228"/>
      <c r="F91" s="228"/>
      <c r="G91" s="228"/>
      <c r="H91" s="228"/>
      <c r="I91" s="161"/>
      <c r="J91" s="161"/>
      <c r="K91" s="229" t="s">
        <v>329</v>
      </c>
      <c r="L91" s="229"/>
      <c r="M91" s="229"/>
      <c r="N91" s="229"/>
      <c r="O91" s="229" t="s">
        <v>329</v>
      </c>
      <c r="P91" s="229"/>
      <c r="Q91" s="229" t="s">
        <v>329</v>
      </c>
      <c r="R91" s="229"/>
      <c r="S91" s="229"/>
      <c r="T91" s="229"/>
      <c r="U91" s="229"/>
      <c r="V91" s="162"/>
      <c r="W91" s="140"/>
    </row>
    <row r="92" spans="1:23" ht="15" customHeight="1">
      <c r="A92" s="140"/>
      <c r="B92" s="142" t="s">
        <v>274</v>
      </c>
      <c r="C92" s="218" t="s">
        <v>275</v>
      </c>
      <c r="D92" s="218"/>
      <c r="E92" s="218"/>
      <c r="F92" s="218"/>
      <c r="G92" s="140"/>
      <c r="H92" s="140"/>
      <c r="I92" s="140"/>
      <c r="J92" s="140"/>
      <c r="K92" s="219" t="s">
        <v>329</v>
      </c>
      <c r="L92" s="219"/>
      <c r="M92" s="219"/>
      <c r="N92" s="219"/>
      <c r="O92" s="219" t="s">
        <v>276</v>
      </c>
      <c r="P92" s="219"/>
      <c r="Q92" s="219" t="s">
        <v>276</v>
      </c>
      <c r="R92" s="219"/>
      <c r="S92" s="219"/>
      <c r="T92" s="219"/>
      <c r="U92" s="219"/>
      <c r="V92" s="141"/>
      <c r="W92" s="140"/>
    </row>
    <row r="93" spans="1:23" ht="13" customHeight="1">
      <c r="A93" s="140"/>
      <c r="B93" s="230" t="s">
        <v>341</v>
      </c>
      <c r="C93" s="230"/>
      <c r="D93" s="230"/>
      <c r="E93" s="230"/>
      <c r="F93" s="230"/>
      <c r="G93" s="230"/>
      <c r="H93" s="230"/>
      <c r="I93" s="157"/>
      <c r="J93" s="157"/>
      <c r="K93" s="231" t="s">
        <v>342</v>
      </c>
      <c r="L93" s="231"/>
      <c r="M93" s="231"/>
      <c r="N93" s="231"/>
      <c r="O93" s="231" t="s">
        <v>342</v>
      </c>
      <c r="P93" s="231"/>
      <c r="Q93" s="231" t="s">
        <v>342</v>
      </c>
      <c r="R93" s="231"/>
      <c r="S93" s="231"/>
      <c r="T93" s="231"/>
      <c r="U93" s="231"/>
      <c r="V93" s="158"/>
      <c r="W93" s="140"/>
    </row>
    <row r="94" spans="1:23" ht="13" customHeight="1">
      <c r="A94" s="140"/>
      <c r="B94" s="226" t="s">
        <v>343</v>
      </c>
      <c r="C94" s="226"/>
      <c r="D94" s="226"/>
      <c r="E94" s="226"/>
      <c r="F94" s="226"/>
      <c r="G94" s="226"/>
      <c r="H94" s="226"/>
      <c r="I94" s="159"/>
      <c r="J94" s="159"/>
      <c r="K94" s="227" t="s">
        <v>344</v>
      </c>
      <c r="L94" s="227"/>
      <c r="M94" s="227"/>
      <c r="N94" s="227"/>
      <c r="O94" s="227" t="s">
        <v>344</v>
      </c>
      <c r="P94" s="227"/>
      <c r="Q94" s="227" t="s">
        <v>344</v>
      </c>
      <c r="R94" s="227"/>
      <c r="S94" s="227"/>
      <c r="T94" s="227"/>
      <c r="U94" s="227"/>
      <c r="V94" s="160"/>
      <c r="W94" s="140"/>
    </row>
    <row r="95" spans="1:23" ht="13" customHeight="1">
      <c r="A95" s="140"/>
      <c r="B95" s="228" t="s">
        <v>345</v>
      </c>
      <c r="C95" s="228"/>
      <c r="D95" s="228"/>
      <c r="E95" s="228"/>
      <c r="F95" s="228"/>
      <c r="G95" s="228"/>
      <c r="H95" s="228"/>
      <c r="I95" s="161"/>
      <c r="J95" s="161"/>
      <c r="K95" s="229" t="s">
        <v>344</v>
      </c>
      <c r="L95" s="229"/>
      <c r="M95" s="229"/>
      <c r="N95" s="229"/>
      <c r="O95" s="229" t="s">
        <v>344</v>
      </c>
      <c r="P95" s="229"/>
      <c r="Q95" s="229" t="s">
        <v>344</v>
      </c>
      <c r="R95" s="229"/>
      <c r="S95" s="229"/>
      <c r="T95" s="229"/>
      <c r="U95" s="229"/>
      <c r="V95" s="162"/>
      <c r="W95" s="140"/>
    </row>
    <row r="96" spans="1:23" ht="15" customHeight="1">
      <c r="A96" s="140"/>
      <c r="B96" s="142" t="s">
        <v>283</v>
      </c>
      <c r="C96" s="218" t="s">
        <v>284</v>
      </c>
      <c r="D96" s="218"/>
      <c r="E96" s="218"/>
      <c r="F96" s="218"/>
      <c r="G96" s="140"/>
      <c r="H96" s="140"/>
      <c r="I96" s="140"/>
      <c r="J96" s="140"/>
      <c r="K96" s="219" t="s">
        <v>344</v>
      </c>
      <c r="L96" s="219"/>
      <c r="M96" s="219"/>
      <c r="N96" s="219"/>
      <c r="O96" s="219" t="s">
        <v>276</v>
      </c>
      <c r="P96" s="219"/>
      <c r="Q96" s="219" t="s">
        <v>276</v>
      </c>
      <c r="R96" s="219"/>
      <c r="S96" s="219"/>
      <c r="T96" s="219"/>
      <c r="U96" s="219"/>
      <c r="V96" s="141"/>
      <c r="W96" s="140"/>
    </row>
    <row r="97" spans="1:23" ht="13" customHeight="1">
      <c r="A97" s="140"/>
      <c r="B97" s="226" t="s">
        <v>346</v>
      </c>
      <c r="C97" s="226"/>
      <c r="D97" s="226"/>
      <c r="E97" s="226"/>
      <c r="F97" s="226"/>
      <c r="G97" s="226"/>
      <c r="H97" s="226"/>
      <c r="I97" s="159"/>
      <c r="J97" s="159"/>
      <c r="K97" s="227" t="s">
        <v>347</v>
      </c>
      <c r="L97" s="227"/>
      <c r="M97" s="227"/>
      <c r="N97" s="227"/>
      <c r="O97" s="227" t="s">
        <v>347</v>
      </c>
      <c r="P97" s="227"/>
      <c r="Q97" s="227" t="s">
        <v>347</v>
      </c>
      <c r="R97" s="227"/>
      <c r="S97" s="227"/>
      <c r="T97" s="227"/>
      <c r="U97" s="227"/>
      <c r="V97" s="160"/>
      <c r="W97" s="140"/>
    </row>
    <row r="98" spans="1:23" ht="13" customHeight="1">
      <c r="A98" s="140"/>
      <c r="B98" s="228" t="s">
        <v>272</v>
      </c>
      <c r="C98" s="228"/>
      <c r="D98" s="228"/>
      <c r="E98" s="228"/>
      <c r="F98" s="228"/>
      <c r="G98" s="228"/>
      <c r="H98" s="228"/>
      <c r="I98" s="161"/>
      <c r="J98" s="161"/>
      <c r="K98" s="229" t="s">
        <v>347</v>
      </c>
      <c r="L98" s="229"/>
      <c r="M98" s="229"/>
      <c r="N98" s="229"/>
      <c r="O98" s="229" t="s">
        <v>347</v>
      </c>
      <c r="P98" s="229"/>
      <c r="Q98" s="229" t="s">
        <v>347</v>
      </c>
      <c r="R98" s="229"/>
      <c r="S98" s="229"/>
      <c r="T98" s="229"/>
      <c r="U98" s="229"/>
      <c r="V98" s="162"/>
      <c r="W98" s="140"/>
    </row>
    <row r="99" spans="1:23" ht="15" customHeight="1">
      <c r="A99" s="140"/>
      <c r="B99" s="142" t="s">
        <v>274</v>
      </c>
      <c r="C99" s="218" t="s">
        <v>275</v>
      </c>
      <c r="D99" s="218"/>
      <c r="E99" s="218"/>
      <c r="F99" s="218"/>
      <c r="G99" s="140"/>
      <c r="H99" s="140"/>
      <c r="I99" s="140"/>
      <c r="J99" s="140"/>
      <c r="K99" s="219" t="s">
        <v>347</v>
      </c>
      <c r="L99" s="219"/>
      <c r="M99" s="219"/>
      <c r="N99" s="219"/>
      <c r="O99" s="219" t="s">
        <v>276</v>
      </c>
      <c r="P99" s="219"/>
      <c r="Q99" s="219" t="s">
        <v>276</v>
      </c>
      <c r="R99" s="219"/>
      <c r="S99" s="219"/>
      <c r="T99" s="219"/>
      <c r="U99" s="219"/>
      <c r="V99" s="141"/>
      <c r="W99" s="140"/>
    </row>
    <row r="100" spans="1:23" ht="13" customHeight="1">
      <c r="A100" s="140"/>
      <c r="B100" s="226" t="s">
        <v>348</v>
      </c>
      <c r="C100" s="226"/>
      <c r="D100" s="226"/>
      <c r="E100" s="226"/>
      <c r="F100" s="226"/>
      <c r="G100" s="226"/>
      <c r="H100" s="226"/>
      <c r="I100" s="159"/>
      <c r="J100" s="159"/>
      <c r="K100" s="227" t="s">
        <v>349</v>
      </c>
      <c r="L100" s="227"/>
      <c r="M100" s="227"/>
      <c r="N100" s="227"/>
      <c r="O100" s="227" t="s">
        <v>349</v>
      </c>
      <c r="P100" s="227"/>
      <c r="Q100" s="227" t="s">
        <v>349</v>
      </c>
      <c r="R100" s="227"/>
      <c r="S100" s="227"/>
      <c r="T100" s="227"/>
      <c r="U100" s="227"/>
      <c r="V100" s="160"/>
      <c r="W100" s="140"/>
    </row>
    <row r="101" spans="1:23" ht="13" customHeight="1">
      <c r="A101" s="140"/>
      <c r="B101" s="228" t="s">
        <v>272</v>
      </c>
      <c r="C101" s="228"/>
      <c r="D101" s="228"/>
      <c r="E101" s="228"/>
      <c r="F101" s="228"/>
      <c r="G101" s="228"/>
      <c r="H101" s="228"/>
      <c r="I101" s="161"/>
      <c r="J101" s="161"/>
      <c r="K101" s="229" t="s">
        <v>307</v>
      </c>
      <c r="L101" s="229"/>
      <c r="M101" s="229"/>
      <c r="N101" s="229"/>
      <c r="O101" s="229" t="s">
        <v>307</v>
      </c>
      <c r="P101" s="229"/>
      <c r="Q101" s="229" t="s">
        <v>307</v>
      </c>
      <c r="R101" s="229"/>
      <c r="S101" s="229"/>
      <c r="T101" s="229"/>
      <c r="U101" s="229"/>
      <c r="V101" s="162"/>
      <c r="W101" s="140"/>
    </row>
    <row r="102" spans="1:23" ht="15" customHeight="1" thickBot="1">
      <c r="A102" s="140"/>
      <c r="B102" s="142" t="s">
        <v>274</v>
      </c>
      <c r="C102" s="218" t="s">
        <v>275</v>
      </c>
      <c r="D102" s="218"/>
      <c r="E102" s="218"/>
      <c r="F102" s="218"/>
      <c r="G102" s="140"/>
      <c r="H102" s="140"/>
      <c r="I102" s="140"/>
      <c r="J102" s="140"/>
      <c r="K102" s="219" t="s">
        <v>307</v>
      </c>
      <c r="L102" s="219"/>
      <c r="M102" s="219"/>
      <c r="N102" s="219"/>
      <c r="O102" s="219" t="s">
        <v>276</v>
      </c>
      <c r="P102" s="219"/>
      <c r="Q102" s="219" t="s">
        <v>276</v>
      </c>
      <c r="R102" s="219"/>
      <c r="S102" s="219"/>
      <c r="T102" s="219"/>
      <c r="U102" s="219"/>
      <c r="V102" s="141"/>
      <c r="W102" s="140"/>
    </row>
    <row r="103" spans="1:23" ht="12" customHeight="1">
      <c r="A103" s="140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225" t="s">
        <v>252</v>
      </c>
      <c r="M103" s="225"/>
      <c r="N103" s="225"/>
      <c r="O103" s="225"/>
      <c r="P103" s="225"/>
      <c r="Q103" s="225"/>
      <c r="R103" s="225"/>
      <c r="S103" s="225"/>
      <c r="T103" s="225"/>
      <c r="U103" s="143"/>
      <c r="V103" s="143"/>
      <c r="W103" s="140"/>
    </row>
    <row r="104" spans="1:23" ht="12" customHeight="1" thickBot="1">
      <c r="A104" s="140"/>
      <c r="B104" s="220" t="s">
        <v>125</v>
      </c>
      <c r="C104" s="221" t="s">
        <v>253</v>
      </c>
      <c r="D104" s="221"/>
      <c r="E104" s="221"/>
      <c r="F104" s="221"/>
      <c r="G104" s="221"/>
      <c r="H104" s="221"/>
      <c r="I104" s="221"/>
      <c r="J104" s="140"/>
      <c r="K104" s="140"/>
      <c r="L104" s="140"/>
      <c r="M104" s="140"/>
      <c r="N104" s="145" t="s">
        <v>254</v>
      </c>
      <c r="O104" s="140"/>
      <c r="P104" s="145" t="s">
        <v>255</v>
      </c>
      <c r="Q104" s="140"/>
      <c r="R104" s="140"/>
      <c r="S104" s="140"/>
      <c r="T104" s="222" t="s">
        <v>256</v>
      </c>
      <c r="U104" s="222"/>
      <c r="V104" s="140"/>
      <c r="W104" s="140"/>
    </row>
    <row r="105" spans="1:23" ht="12" customHeight="1" thickBot="1">
      <c r="A105" s="140"/>
      <c r="B105" s="220"/>
      <c r="C105" s="221"/>
      <c r="D105" s="221"/>
      <c r="E105" s="221"/>
      <c r="F105" s="221"/>
      <c r="G105" s="221"/>
      <c r="H105" s="221"/>
      <c r="I105" s="221"/>
      <c r="J105" s="146"/>
      <c r="K105" s="223" t="s">
        <v>257</v>
      </c>
      <c r="L105" s="223"/>
      <c r="M105" s="223"/>
      <c r="N105" s="223"/>
      <c r="O105" s="223" t="s">
        <v>258</v>
      </c>
      <c r="P105" s="223"/>
      <c r="Q105" s="223" t="s">
        <v>259</v>
      </c>
      <c r="R105" s="223"/>
      <c r="S105" s="223"/>
      <c r="T105" s="223"/>
      <c r="U105" s="223"/>
      <c r="V105" s="144"/>
      <c r="W105" s="140"/>
    </row>
    <row r="106" spans="1:23" ht="4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</row>
    <row r="107" spans="1:23" ht="13" customHeight="1">
      <c r="A107" s="140"/>
      <c r="B107" s="228" t="s">
        <v>277</v>
      </c>
      <c r="C107" s="228"/>
      <c r="D107" s="228"/>
      <c r="E107" s="228"/>
      <c r="F107" s="228"/>
      <c r="G107" s="228"/>
      <c r="H107" s="228"/>
      <c r="I107" s="161"/>
      <c r="J107" s="161"/>
      <c r="K107" s="229" t="s">
        <v>328</v>
      </c>
      <c r="L107" s="229"/>
      <c r="M107" s="229"/>
      <c r="N107" s="229"/>
      <c r="O107" s="229" t="s">
        <v>328</v>
      </c>
      <c r="P107" s="229"/>
      <c r="Q107" s="229" t="s">
        <v>328</v>
      </c>
      <c r="R107" s="229"/>
      <c r="S107" s="229"/>
      <c r="T107" s="229"/>
      <c r="U107" s="229"/>
      <c r="V107" s="162"/>
      <c r="W107" s="140"/>
    </row>
    <row r="108" spans="1:23" ht="15" customHeight="1">
      <c r="A108" s="140"/>
      <c r="B108" s="142" t="s">
        <v>279</v>
      </c>
      <c r="C108" s="218" t="s">
        <v>280</v>
      </c>
      <c r="D108" s="218"/>
      <c r="E108" s="218"/>
      <c r="F108" s="218"/>
      <c r="G108" s="140"/>
      <c r="H108" s="140"/>
      <c r="I108" s="140"/>
      <c r="J108" s="140"/>
      <c r="K108" s="219" t="s">
        <v>328</v>
      </c>
      <c r="L108" s="219"/>
      <c r="M108" s="219"/>
      <c r="N108" s="219"/>
      <c r="O108" s="219" t="s">
        <v>276</v>
      </c>
      <c r="P108" s="219"/>
      <c r="Q108" s="219" t="s">
        <v>276</v>
      </c>
      <c r="R108" s="219"/>
      <c r="S108" s="219"/>
      <c r="T108" s="219"/>
      <c r="U108" s="219"/>
      <c r="V108" s="141"/>
      <c r="W108" s="140"/>
    </row>
    <row r="109" spans="1:23" ht="13" customHeight="1">
      <c r="A109" s="140"/>
      <c r="B109" s="228" t="s">
        <v>345</v>
      </c>
      <c r="C109" s="228"/>
      <c r="D109" s="228"/>
      <c r="E109" s="228"/>
      <c r="F109" s="228"/>
      <c r="G109" s="228"/>
      <c r="H109" s="228"/>
      <c r="I109" s="161"/>
      <c r="J109" s="161"/>
      <c r="K109" s="229" t="s">
        <v>307</v>
      </c>
      <c r="L109" s="229"/>
      <c r="M109" s="229"/>
      <c r="N109" s="229"/>
      <c r="O109" s="229" t="s">
        <v>307</v>
      </c>
      <c r="P109" s="229"/>
      <c r="Q109" s="229" t="s">
        <v>307</v>
      </c>
      <c r="R109" s="229"/>
      <c r="S109" s="229"/>
      <c r="T109" s="229"/>
      <c r="U109" s="229"/>
      <c r="V109" s="162"/>
      <c r="W109" s="140"/>
    </row>
    <row r="110" spans="1:23" ht="15" customHeight="1">
      <c r="A110" s="140"/>
      <c r="B110" s="142" t="s">
        <v>283</v>
      </c>
      <c r="C110" s="218" t="s">
        <v>284</v>
      </c>
      <c r="D110" s="218"/>
      <c r="E110" s="218"/>
      <c r="F110" s="218"/>
      <c r="G110" s="140"/>
      <c r="H110" s="140"/>
      <c r="I110" s="140"/>
      <c r="J110" s="140"/>
      <c r="K110" s="219" t="s">
        <v>307</v>
      </c>
      <c r="L110" s="219"/>
      <c r="M110" s="219"/>
      <c r="N110" s="219"/>
      <c r="O110" s="219" t="s">
        <v>276</v>
      </c>
      <c r="P110" s="219"/>
      <c r="Q110" s="219" t="s">
        <v>276</v>
      </c>
      <c r="R110" s="219"/>
      <c r="S110" s="219"/>
      <c r="T110" s="219"/>
      <c r="U110" s="219"/>
      <c r="V110" s="141"/>
      <c r="W110" s="140"/>
    </row>
    <row r="111" spans="1:23" ht="13" customHeight="1">
      <c r="A111" s="140"/>
      <c r="B111" s="230" t="s">
        <v>350</v>
      </c>
      <c r="C111" s="230"/>
      <c r="D111" s="230"/>
      <c r="E111" s="230"/>
      <c r="F111" s="230"/>
      <c r="G111" s="230"/>
      <c r="H111" s="230"/>
      <c r="I111" s="157"/>
      <c r="J111" s="157"/>
      <c r="K111" s="231" t="s">
        <v>351</v>
      </c>
      <c r="L111" s="231"/>
      <c r="M111" s="231"/>
      <c r="N111" s="231"/>
      <c r="O111" s="231" t="s">
        <v>351</v>
      </c>
      <c r="P111" s="231"/>
      <c r="Q111" s="231" t="s">
        <v>351</v>
      </c>
      <c r="R111" s="231"/>
      <c r="S111" s="231"/>
      <c r="T111" s="231"/>
      <c r="U111" s="231"/>
      <c r="V111" s="158"/>
      <c r="W111" s="140"/>
    </row>
    <row r="112" spans="1:23" ht="13" customHeight="1">
      <c r="A112" s="140"/>
      <c r="B112" s="226" t="s">
        <v>352</v>
      </c>
      <c r="C112" s="226"/>
      <c r="D112" s="226"/>
      <c r="E112" s="226"/>
      <c r="F112" s="226"/>
      <c r="G112" s="226"/>
      <c r="H112" s="226"/>
      <c r="I112" s="159"/>
      <c r="J112" s="159"/>
      <c r="K112" s="227" t="s">
        <v>351</v>
      </c>
      <c r="L112" s="227"/>
      <c r="M112" s="227"/>
      <c r="N112" s="227"/>
      <c r="O112" s="227" t="s">
        <v>351</v>
      </c>
      <c r="P112" s="227"/>
      <c r="Q112" s="227" t="s">
        <v>351</v>
      </c>
      <c r="R112" s="227"/>
      <c r="S112" s="227"/>
      <c r="T112" s="227"/>
      <c r="U112" s="227"/>
      <c r="V112" s="160"/>
      <c r="W112" s="140"/>
    </row>
    <row r="113" spans="1:23" ht="13" customHeight="1">
      <c r="A113" s="140"/>
      <c r="B113" s="228" t="s">
        <v>277</v>
      </c>
      <c r="C113" s="228"/>
      <c r="D113" s="228"/>
      <c r="E113" s="228"/>
      <c r="F113" s="228"/>
      <c r="G113" s="228"/>
      <c r="H113" s="228"/>
      <c r="I113" s="161"/>
      <c r="J113" s="161"/>
      <c r="K113" s="229" t="s">
        <v>353</v>
      </c>
      <c r="L113" s="229"/>
      <c r="M113" s="229"/>
      <c r="N113" s="229"/>
      <c r="O113" s="229" t="s">
        <v>353</v>
      </c>
      <c r="P113" s="229"/>
      <c r="Q113" s="229" t="s">
        <v>353</v>
      </c>
      <c r="R113" s="229"/>
      <c r="S113" s="229"/>
      <c r="T113" s="229"/>
      <c r="U113" s="229"/>
      <c r="V113" s="162"/>
      <c r="W113" s="140"/>
    </row>
    <row r="114" spans="1:23" ht="15" customHeight="1">
      <c r="A114" s="140"/>
      <c r="B114" s="142" t="s">
        <v>279</v>
      </c>
      <c r="C114" s="218" t="s">
        <v>280</v>
      </c>
      <c r="D114" s="218"/>
      <c r="E114" s="218"/>
      <c r="F114" s="218"/>
      <c r="G114" s="140"/>
      <c r="H114" s="140"/>
      <c r="I114" s="140"/>
      <c r="J114" s="140"/>
      <c r="K114" s="219" t="s">
        <v>353</v>
      </c>
      <c r="L114" s="219"/>
      <c r="M114" s="219"/>
      <c r="N114" s="219"/>
      <c r="O114" s="219" t="s">
        <v>276</v>
      </c>
      <c r="P114" s="219"/>
      <c r="Q114" s="219" t="s">
        <v>276</v>
      </c>
      <c r="R114" s="219"/>
      <c r="S114" s="219"/>
      <c r="T114" s="219"/>
      <c r="U114" s="219"/>
      <c r="V114" s="141"/>
      <c r="W114" s="140"/>
    </row>
    <row r="115" spans="1:23" ht="13" customHeight="1">
      <c r="A115" s="140"/>
      <c r="B115" s="228" t="s">
        <v>345</v>
      </c>
      <c r="C115" s="228"/>
      <c r="D115" s="228"/>
      <c r="E115" s="228"/>
      <c r="F115" s="228"/>
      <c r="G115" s="228"/>
      <c r="H115" s="228"/>
      <c r="I115" s="161"/>
      <c r="J115" s="161"/>
      <c r="K115" s="229" t="s">
        <v>353</v>
      </c>
      <c r="L115" s="229"/>
      <c r="M115" s="229"/>
      <c r="N115" s="229"/>
      <c r="O115" s="229" t="s">
        <v>353</v>
      </c>
      <c r="P115" s="229"/>
      <c r="Q115" s="229" t="s">
        <v>353</v>
      </c>
      <c r="R115" s="229"/>
      <c r="S115" s="229"/>
      <c r="T115" s="229"/>
      <c r="U115" s="229"/>
      <c r="V115" s="162"/>
      <c r="W115" s="140"/>
    </row>
    <row r="116" spans="1:23" ht="15" customHeight="1">
      <c r="A116" s="140"/>
      <c r="B116" s="142" t="s">
        <v>283</v>
      </c>
      <c r="C116" s="218" t="s">
        <v>284</v>
      </c>
      <c r="D116" s="218"/>
      <c r="E116" s="218"/>
      <c r="F116" s="218"/>
      <c r="G116" s="140"/>
      <c r="H116" s="140"/>
      <c r="I116" s="140"/>
      <c r="J116" s="140"/>
      <c r="K116" s="219" t="s">
        <v>353</v>
      </c>
      <c r="L116" s="219"/>
      <c r="M116" s="219"/>
      <c r="N116" s="219"/>
      <c r="O116" s="219" t="s">
        <v>276</v>
      </c>
      <c r="P116" s="219"/>
      <c r="Q116" s="219" t="s">
        <v>276</v>
      </c>
      <c r="R116" s="219"/>
      <c r="S116" s="219"/>
      <c r="T116" s="219"/>
      <c r="U116" s="219"/>
      <c r="V116" s="141"/>
      <c r="W116" s="140"/>
    </row>
    <row r="117" spans="1:23" ht="13" customHeight="1">
      <c r="A117" s="140"/>
      <c r="B117" s="230" t="s">
        <v>354</v>
      </c>
      <c r="C117" s="230"/>
      <c r="D117" s="230"/>
      <c r="E117" s="230"/>
      <c r="F117" s="230"/>
      <c r="G117" s="230"/>
      <c r="H117" s="230"/>
      <c r="I117" s="157"/>
      <c r="J117" s="157"/>
      <c r="K117" s="231" t="s">
        <v>355</v>
      </c>
      <c r="L117" s="231"/>
      <c r="M117" s="231"/>
      <c r="N117" s="231"/>
      <c r="O117" s="231" t="s">
        <v>355</v>
      </c>
      <c r="P117" s="231"/>
      <c r="Q117" s="231" t="s">
        <v>355</v>
      </c>
      <c r="R117" s="231"/>
      <c r="S117" s="231"/>
      <c r="T117" s="231"/>
      <c r="U117" s="231"/>
      <c r="V117" s="158"/>
      <c r="W117" s="140"/>
    </row>
    <row r="118" spans="1:23" ht="13" customHeight="1">
      <c r="A118" s="140"/>
      <c r="B118" s="226" t="s">
        <v>356</v>
      </c>
      <c r="C118" s="226"/>
      <c r="D118" s="226"/>
      <c r="E118" s="226"/>
      <c r="F118" s="226"/>
      <c r="G118" s="226"/>
      <c r="H118" s="226"/>
      <c r="I118" s="159"/>
      <c r="J118" s="159"/>
      <c r="K118" s="227" t="s">
        <v>355</v>
      </c>
      <c r="L118" s="227"/>
      <c r="M118" s="227"/>
      <c r="N118" s="227"/>
      <c r="O118" s="227" t="s">
        <v>355</v>
      </c>
      <c r="P118" s="227"/>
      <c r="Q118" s="227" t="s">
        <v>355</v>
      </c>
      <c r="R118" s="227"/>
      <c r="S118" s="227"/>
      <c r="T118" s="227"/>
      <c r="U118" s="227"/>
      <c r="V118" s="160"/>
      <c r="W118" s="140"/>
    </row>
    <row r="119" spans="1:23" ht="13" customHeight="1">
      <c r="A119" s="140"/>
      <c r="B119" s="228" t="s">
        <v>272</v>
      </c>
      <c r="C119" s="228"/>
      <c r="D119" s="228"/>
      <c r="E119" s="228"/>
      <c r="F119" s="228"/>
      <c r="G119" s="228"/>
      <c r="H119" s="228"/>
      <c r="I119" s="161"/>
      <c r="J119" s="161"/>
      <c r="K119" s="229" t="s">
        <v>355</v>
      </c>
      <c r="L119" s="229"/>
      <c r="M119" s="229"/>
      <c r="N119" s="229"/>
      <c r="O119" s="229" t="s">
        <v>355</v>
      </c>
      <c r="P119" s="229"/>
      <c r="Q119" s="229" t="s">
        <v>355</v>
      </c>
      <c r="R119" s="229"/>
      <c r="S119" s="229"/>
      <c r="T119" s="229"/>
      <c r="U119" s="229"/>
      <c r="V119" s="162"/>
      <c r="W119" s="140"/>
    </row>
    <row r="120" spans="1:23" ht="15" customHeight="1">
      <c r="A120" s="140"/>
      <c r="B120" s="142" t="s">
        <v>274</v>
      </c>
      <c r="C120" s="218" t="s">
        <v>275</v>
      </c>
      <c r="D120" s="218"/>
      <c r="E120" s="218"/>
      <c r="F120" s="218"/>
      <c r="G120" s="140"/>
      <c r="H120" s="140"/>
      <c r="I120" s="140"/>
      <c r="J120" s="140"/>
      <c r="K120" s="219" t="s">
        <v>355</v>
      </c>
      <c r="L120" s="219"/>
      <c r="M120" s="219"/>
      <c r="N120" s="219"/>
      <c r="O120" s="219" t="s">
        <v>276</v>
      </c>
      <c r="P120" s="219"/>
      <c r="Q120" s="219" t="s">
        <v>276</v>
      </c>
      <c r="R120" s="219"/>
      <c r="S120" s="219"/>
      <c r="T120" s="219"/>
      <c r="U120" s="219"/>
      <c r="V120" s="141"/>
      <c r="W120" s="140"/>
    </row>
    <row r="121" spans="1:23" ht="13" customHeight="1">
      <c r="A121" s="140"/>
      <c r="B121" s="230" t="s">
        <v>357</v>
      </c>
      <c r="C121" s="230"/>
      <c r="D121" s="230"/>
      <c r="E121" s="230"/>
      <c r="F121" s="230"/>
      <c r="G121" s="230"/>
      <c r="H121" s="230"/>
      <c r="I121" s="157"/>
      <c r="J121" s="157"/>
      <c r="K121" s="231" t="s">
        <v>358</v>
      </c>
      <c r="L121" s="231"/>
      <c r="M121" s="231"/>
      <c r="N121" s="231"/>
      <c r="O121" s="231" t="s">
        <v>358</v>
      </c>
      <c r="P121" s="231"/>
      <c r="Q121" s="231" t="s">
        <v>358</v>
      </c>
      <c r="R121" s="231"/>
      <c r="S121" s="231"/>
      <c r="T121" s="231"/>
      <c r="U121" s="231"/>
      <c r="V121" s="158"/>
      <c r="W121" s="140"/>
    </row>
    <row r="122" spans="1:23" ht="13" customHeight="1">
      <c r="A122" s="140"/>
      <c r="B122" s="226" t="s">
        <v>359</v>
      </c>
      <c r="C122" s="226"/>
      <c r="D122" s="226"/>
      <c r="E122" s="226"/>
      <c r="F122" s="226"/>
      <c r="G122" s="226"/>
      <c r="H122" s="226"/>
      <c r="I122" s="159"/>
      <c r="J122" s="159"/>
      <c r="K122" s="227" t="s">
        <v>358</v>
      </c>
      <c r="L122" s="227"/>
      <c r="M122" s="227"/>
      <c r="N122" s="227"/>
      <c r="O122" s="227" t="s">
        <v>358</v>
      </c>
      <c r="P122" s="227"/>
      <c r="Q122" s="227" t="s">
        <v>358</v>
      </c>
      <c r="R122" s="227"/>
      <c r="S122" s="227"/>
      <c r="T122" s="227"/>
      <c r="U122" s="227"/>
      <c r="V122" s="160"/>
      <c r="W122" s="140"/>
    </row>
    <row r="123" spans="1:23" ht="13" customHeight="1">
      <c r="A123" s="140"/>
      <c r="B123" s="228" t="s">
        <v>288</v>
      </c>
      <c r="C123" s="228"/>
      <c r="D123" s="228"/>
      <c r="E123" s="228"/>
      <c r="F123" s="228"/>
      <c r="G123" s="228"/>
      <c r="H123" s="228"/>
      <c r="I123" s="161"/>
      <c r="J123" s="161"/>
      <c r="K123" s="229" t="s">
        <v>358</v>
      </c>
      <c r="L123" s="229"/>
      <c r="M123" s="229"/>
      <c r="N123" s="229"/>
      <c r="O123" s="229" t="s">
        <v>358</v>
      </c>
      <c r="P123" s="229"/>
      <c r="Q123" s="229" t="s">
        <v>358</v>
      </c>
      <c r="R123" s="229"/>
      <c r="S123" s="229"/>
      <c r="T123" s="229"/>
      <c r="U123" s="229"/>
      <c r="V123" s="162"/>
      <c r="W123" s="140"/>
    </row>
    <row r="124" spans="1:23" ht="15" customHeight="1">
      <c r="A124" s="140"/>
      <c r="B124" s="142" t="s">
        <v>360</v>
      </c>
      <c r="C124" s="218" t="s">
        <v>361</v>
      </c>
      <c r="D124" s="218"/>
      <c r="E124" s="218"/>
      <c r="F124" s="218"/>
      <c r="G124" s="140"/>
      <c r="H124" s="140"/>
      <c r="I124" s="140"/>
      <c r="J124" s="140"/>
      <c r="K124" s="219" t="s">
        <v>358</v>
      </c>
      <c r="L124" s="219"/>
      <c r="M124" s="219"/>
      <c r="N124" s="219"/>
      <c r="O124" s="219" t="s">
        <v>276</v>
      </c>
      <c r="P124" s="219"/>
      <c r="Q124" s="219" t="s">
        <v>276</v>
      </c>
      <c r="R124" s="219"/>
      <c r="S124" s="219"/>
      <c r="T124" s="219"/>
      <c r="U124" s="219"/>
      <c r="V124" s="141"/>
      <c r="W124" s="140"/>
    </row>
    <row r="125" spans="1:23" ht="15" customHeight="1" thickBot="1">
      <c r="A125" s="140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140"/>
    </row>
    <row r="126" spans="1:23" ht="12" customHeight="1">
      <c r="A126" s="140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225" t="s">
        <v>252</v>
      </c>
      <c r="M126" s="225"/>
      <c r="N126" s="225"/>
      <c r="O126" s="225"/>
      <c r="P126" s="225"/>
      <c r="Q126" s="225"/>
      <c r="R126" s="225"/>
      <c r="S126" s="225"/>
      <c r="T126" s="225"/>
      <c r="U126" s="143"/>
      <c r="V126" s="143"/>
      <c r="W126" s="140"/>
    </row>
    <row r="127" spans="1:23" ht="12" customHeight="1" thickBot="1">
      <c r="A127" s="140"/>
      <c r="B127" s="220" t="s">
        <v>125</v>
      </c>
      <c r="C127" s="221" t="s">
        <v>126</v>
      </c>
      <c r="D127" s="221"/>
      <c r="E127" s="221"/>
      <c r="F127" s="221"/>
      <c r="G127" s="221"/>
      <c r="H127" s="221"/>
      <c r="I127" s="221"/>
      <c r="J127" s="140"/>
      <c r="K127" s="140"/>
      <c r="L127" s="140"/>
      <c r="M127" s="140"/>
      <c r="N127" s="145" t="s">
        <v>254</v>
      </c>
      <c r="O127" s="140"/>
      <c r="P127" s="145" t="s">
        <v>255</v>
      </c>
      <c r="Q127" s="140"/>
      <c r="R127" s="140"/>
      <c r="S127" s="140"/>
      <c r="T127" s="222" t="s">
        <v>256</v>
      </c>
      <c r="U127" s="222"/>
      <c r="V127" s="140"/>
      <c r="W127" s="140"/>
    </row>
    <row r="128" spans="1:23" ht="12" customHeight="1" thickBot="1">
      <c r="A128" s="140"/>
      <c r="B128" s="220"/>
      <c r="C128" s="221"/>
      <c r="D128" s="221"/>
      <c r="E128" s="221"/>
      <c r="F128" s="221"/>
      <c r="G128" s="221"/>
      <c r="H128" s="221"/>
      <c r="I128" s="221"/>
      <c r="J128" s="146"/>
      <c r="K128" s="223" t="s">
        <v>257</v>
      </c>
      <c r="L128" s="223"/>
      <c r="M128" s="223"/>
      <c r="N128" s="223"/>
      <c r="O128" s="223" t="s">
        <v>258</v>
      </c>
      <c r="P128" s="223"/>
      <c r="Q128" s="223" t="s">
        <v>259</v>
      </c>
      <c r="R128" s="223"/>
      <c r="S128" s="223"/>
      <c r="T128" s="223"/>
      <c r="U128" s="223"/>
      <c r="V128" s="144"/>
      <c r="W128" s="140"/>
    </row>
    <row r="129" spans="1:23" ht="4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</row>
    <row r="130" spans="1:23" ht="13" customHeight="1">
      <c r="A130" s="140"/>
      <c r="B130" s="238" t="s">
        <v>362</v>
      </c>
      <c r="C130" s="238"/>
      <c r="D130" s="238"/>
      <c r="E130" s="238"/>
      <c r="F130" s="238"/>
      <c r="G130" s="238"/>
      <c r="H130" s="238"/>
      <c r="I130" s="147"/>
      <c r="J130" s="147"/>
      <c r="K130" s="239" t="s">
        <v>261</v>
      </c>
      <c r="L130" s="239"/>
      <c r="M130" s="239"/>
      <c r="N130" s="239"/>
      <c r="O130" s="239" t="s">
        <v>262</v>
      </c>
      <c r="P130" s="239"/>
      <c r="Q130" s="239" t="s">
        <v>262</v>
      </c>
      <c r="R130" s="239"/>
      <c r="S130" s="239"/>
      <c r="T130" s="239"/>
      <c r="U130" s="239"/>
      <c r="V130" s="148"/>
      <c r="W130" s="140"/>
    </row>
    <row r="131" spans="1:23" ht="13" customHeight="1">
      <c r="A131" s="140"/>
      <c r="B131" s="240" t="s">
        <v>263</v>
      </c>
      <c r="C131" s="240"/>
      <c r="D131" s="240"/>
      <c r="E131" s="240"/>
      <c r="F131" s="240"/>
      <c r="G131" s="240"/>
      <c r="H131" s="240"/>
      <c r="I131" s="149"/>
      <c r="J131" s="149"/>
      <c r="K131" s="241" t="s">
        <v>261</v>
      </c>
      <c r="L131" s="241"/>
      <c r="M131" s="241"/>
      <c r="N131" s="241"/>
      <c r="O131" s="241" t="s">
        <v>262</v>
      </c>
      <c r="P131" s="241"/>
      <c r="Q131" s="241" t="s">
        <v>262</v>
      </c>
      <c r="R131" s="241"/>
      <c r="S131" s="241"/>
      <c r="T131" s="241"/>
      <c r="U131" s="241"/>
      <c r="V131" s="150"/>
      <c r="W131" s="140"/>
    </row>
    <row r="132" spans="1:23" ht="13" customHeight="1">
      <c r="A132" s="140"/>
      <c r="B132" s="234" t="s">
        <v>264</v>
      </c>
      <c r="C132" s="234"/>
      <c r="D132" s="234"/>
      <c r="E132" s="234"/>
      <c r="F132" s="234"/>
      <c r="G132" s="234"/>
      <c r="H132" s="234"/>
      <c r="I132" s="151"/>
      <c r="J132" s="151"/>
      <c r="K132" s="235" t="s">
        <v>261</v>
      </c>
      <c r="L132" s="235"/>
      <c r="M132" s="235"/>
      <c r="N132" s="235"/>
      <c r="O132" s="235" t="s">
        <v>262</v>
      </c>
      <c r="P132" s="235"/>
      <c r="Q132" s="235" t="s">
        <v>262</v>
      </c>
      <c r="R132" s="235"/>
      <c r="S132" s="235"/>
      <c r="T132" s="235"/>
      <c r="U132" s="235"/>
      <c r="V132" s="152"/>
      <c r="W132" s="140"/>
    </row>
    <row r="133" spans="1:23" ht="13" customHeight="1">
      <c r="A133" s="140"/>
      <c r="B133" s="236" t="s">
        <v>265</v>
      </c>
      <c r="C133" s="236"/>
      <c r="D133" s="236"/>
      <c r="E133" s="236"/>
      <c r="F133" s="236"/>
      <c r="G133" s="236"/>
      <c r="H133" s="236"/>
      <c r="I133" s="153"/>
      <c r="J133" s="153"/>
      <c r="K133" s="237" t="s">
        <v>261</v>
      </c>
      <c r="L133" s="237"/>
      <c r="M133" s="237"/>
      <c r="N133" s="237"/>
      <c r="O133" s="237" t="s">
        <v>262</v>
      </c>
      <c r="P133" s="237"/>
      <c r="Q133" s="237" t="s">
        <v>262</v>
      </c>
      <c r="R133" s="237"/>
      <c r="S133" s="237"/>
      <c r="T133" s="237"/>
      <c r="U133" s="237"/>
      <c r="V133" s="154"/>
      <c r="W133" s="140"/>
    </row>
    <row r="134" spans="1:23" ht="13" customHeight="1">
      <c r="A134" s="140"/>
      <c r="B134" s="232" t="s">
        <v>266</v>
      </c>
      <c r="C134" s="232"/>
      <c r="D134" s="232"/>
      <c r="E134" s="232"/>
      <c r="F134" s="232"/>
      <c r="G134" s="232"/>
      <c r="H134" s="232"/>
      <c r="I134" s="155"/>
      <c r="J134" s="155"/>
      <c r="K134" s="233" t="s">
        <v>363</v>
      </c>
      <c r="L134" s="233"/>
      <c r="M134" s="233"/>
      <c r="N134" s="233"/>
      <c r="O134" s="233" t="s">
        <v>364</v>
      </c>
      <c r="P134" s="233"/>
      <c r="Q134" s="233" t="s">
        <v>364</v>
      </c>
      <c r="R134" s="233"/>
      <c r="S134" s="233"/>
      <c r="T134" s="233"/>
      <c r="U134" s="233"/>
      <c r="V134" s="156"/>
      <c r="W134" s="140"/>
    </row>
    <row r="135" spans="1:23" ht="13" customHeight="1">
      <c r="A135" s="140"/>
      <c r="B135" s="230" t="s">
        <v>269</v>
      </c>
      <c r="C135" s="230"/>
      <c r="D135" s="230"/>
      <c r="E135" s="230"/>
      <c r="F135" s="230"/>
      <c r="G135" s="230"/>
      <c r="H135" s="230"/>
      <c r="I135" s="157"/>
      <c r="J135" s="157"/>
      <c r="K135" s="231" t="s">
        <v>363</v>
      </c>
      <c r="L135" s="231"/>
      <c r="M135" s="231"/>
      <c r="N135" s="231"/>
      <c r="O135" s="231" t="s">
        <v>364</v>
      </c>
      <c r="P135" s="231"/>
      <c r="Q135" s="231" t="s">
        <v>364</v>
      </c>
      <c r="R135" s="231"/>
      <c r="S135" s="231"/>
      <c r="T135" s="231"/>
      <c r="U135" s="231"/>
      <c r="V135" s="158"/>
      <c r="W135" s="140"/>
    </row>
    <row r="136" spans="1:23" ht="13" customHeight="1">
      <c r="A136" s="140"/>
      <c r="B136" s="226" t="s">
        <v>270</v>
      </c>
      <c r="C136" s="226"/>
      <c r="D136" s="226"/>
      <c r="E136" s="226"/>
      <c r="F136" s="226"/>
      <c r="G136" s="226"/>
      <c r="H136" s="226"/>
      <c r="I136" s="159"/>
      <c r="J136" s="159"/>
      <c r="K136" s="227" t="s">
        <v>271</v>
      </c>
      <c r="L136" s="227"/>
      <c r="M136" s="227"/>
      <c r="N136" s="227"/>
      <c r="O136" s="227" t="s">
        <v>271</v>
      </c>
      <c r="P136" s="227"/>
      <c r="Q136" s="227" t="s">
        <v>271</v>
      </c>
      <c r="R136" s="227"/>
      <c r="S136" s="227"/>
      <c r="T136" s="227"/>
      <c r="U136" s="227"/>
      <c r="V136" s="160"/>
      <c r="W136" s="140"/>
    </row>
    <row r="137" spans="1:23" ht="13" customHeight="1">
      <c r="A137" s="140"/>
      <c r="B137" s="228" t="s">
        <v>272</v>
      </c>
      <c r="C137" s="228"/>
      <c r="D137" s="228"/>
      <c r="E137" s="228"/>
      <c r="F137" s="228"/>
      <c r="G137" s="228"/>
      <c r="H137" s="228"/>
      <c r="I137" s="161"/>
      <c r="J137" s="161"/>
      <c r="K137" s="229" t="s">
        <v>273</v>
      </c>
      <c r="L137" s="229"/>
      <c r="M137" s="229"/>
      <c r="N137" s="229"/>
      <c r="O137" s="229" t="s">
        <v>273</v>
      </c>
      <c r="P137" s="229"/>
      <c r="Q137" s="229" t="s">
        <v>273</v>
      </c>
      <c r="R137" s="229"/>
      <c r="S137" s="229"/>
      <c r="T137" s="229"/>
      <c r="U137" s="229"/>
      <c r="V137" s="162"/>
      <c r="W137" s="140"/>
    </row>
    <row r="138" spans="1:23" ht="15" customHeight="1">
      <c r="A138" s="140"/>
      <c r="B138" s="142" t="s">
        <v>365</v>
      </c>
      <c r="C138" s="218" t="s">
        <v>366</v>
      </c>
      <c r="D138" s="218"/>
      <c r="E138" s="218"/>
      <c r="F138" s="218"/>
      <c r="G138" s="140"/>
      <c r="H138" s="140"/>
      <c r="I138" s="140"/>
      <c r="J138" s="140"/>
      <c r="K138" s="219" t="s">
        <v>367</v>
      </c>
      <c r="L138" s="219"/>
      <c r="M138" s="219"/>
      <c r="N138" s="219"/>
      <c r="O138" s="219" t="s">
        <v>276</v>
      </c>
      <c r="P138" s="219"/>
      <c r="Q138" s="219" t="s">
        <v>276</v>
      </c>
      <c r="R138" s="219"/>
      <c r="S138" s="219"/>
      <c r="T138" s="219"/>
      <c r="U138" s="219"/>
      <c r="V138" s="141"/>
      <c r="W138" s="140"/>
    </row>
    <row r="139" spans="1:23" ht="15" customHeight="1">
      <c r="A139" s="140"/>
      <c r="B139" s="142" t="s">
        <v>368</v>
      </c>
      <c r="C139" s="218" t="s">
        <v>369</v>
      </c>
      <c r="D139" s="218"/>
      <c r="E139" s="218"/>
      <c r="F139" s="218"/>
      <c r="G139" s="140"/>
      <c r="H139" s="140"/>
      <c r="I139" s="140"/>
      <c r="J139" s="140"/>
      <c r="K139" s="219" t="s">
        <v>370</v>
      </c>
      <c r="L139" s="219"/>
      <c r="M139" s="219"/>
      <c r="N139" s="219"/>
      <c r="O139" s="219" t="s">
        <v>276</v>
      </c>
      <c r="P139" s="219"/>
      <c r="Q139" s="219" t="s">
        <v>276</v>
      </c>
      <c r="R139" s="219"/>
      <c r="S139" s="219"/>
      <c r="T139" s="219"/>
      <c r="U139" s="219"/>
      <c r="V139" s="141"/>
      <c r="W139" s="140"/>
    </row>
    <row r="140" spans="1:23" ht="15" customHeight="1">
      <c r="A140" s="140"/>
      <c r="B140" s="142" t="s">
        <v>371</v>
      </c>
      <c r="C140" s="218" t="s">
        <v>372</v>
      </c>
      <c r="D140" s="218"/>
      <c r="E140" s="218"/>
      <c r="F140" s="218"/>
      <c r="G140" s="140"/>
      <c r="H140" s="140"/>
      <c r="I140" s="140"/>
      <c r="J140" s="140"/>
      <c r="K140" s="219" t="s">
        <v>373</v>
      </c>
      <c r="L140" s="219"/>
      <c r="M140" s="219"/>
      <c r="N140" s="219"/>
      <c r="O140" s="219" t="s">
        <v>276</v>
      </c>
      <c r="P140" s="219"/>
      <c r="Q140" s="219" t="s">
        <v>276</v>
      </c>
      <c r="R140" s="219"/>
      <c r="S140" s="219"/>
      <c r="T140" s="219"/>
      <c r="U140" s="219"/>
      <c r="V140" s="141"/>
      <c r="W140" s="140"/>
    </row>
    <row r="141" spans="1:23" ht="13" customHeight="1">
      <c r="A141" s="140"/>
      <c r="B141" s="228" t="s">
        <v>277</v>
      </c>
      <c r="C141" s="228"/>
      <c r="D141" s="228"/>
      <c r="E141" s="228"/>
      <c r="F141" s="228"/>
      <c r="G141" s="228"/>
      <c r="H141" s="228"/>
      <c r="I141" s="161"/>
      <c r="J141" s="161"/>
      <c r="K141" s="229" t="s">
        <v>278</v>
      </c>
      <c r="L141" s="229"/>
      <c r="M141" s="229"/>
      <c r="N141" s="229"/>
      <c r="O141" s="229" t="s">
        <v>278</v>
      </c>
      <c r="P141" s="229"/>
      <c r="Q141" s="229" t="s">
        <v>278</v>
      </c>
      <c r="R141" s="229"/>
      <c r="S141" s="229"/>
      <c r="T141" s="229"/>
      <c r="U141" s="229"/>
      <c r="V141" s="162"/>
      <c r="W141" s="140"/>
    </row>
    <row r="142" spans="1:23" ht="15" customHeight="1">
      <c r="A142" s="140"/>
      <c r="B142" s="142" t="s">
        <v>365</v>
      </c>
      <c r="C142" s="218" t="s">
        <v>366</v>
      </c>
      <c r="D142" s="218"/>
      <c r="E142" s="218"/>
      <c r="F142" s="218"/>
      <c r="G142" s="140"/>
      <c r="H142" s="140"/>
      <c r="I142" s="140"/>
      <c r="J142" s="140"/>
      <c r="K142" s="219" t="s">
        <v>349</v>
      </c>
      <c r="L142" s="219"/>
      <c r="M142" s="219"/>
      <c r="N142" s="219"/>
      <c r="O142" s="219" t="s">
        <v>276</v>
      </c>
      <c r="P142" s="219"/>
      <c r="Q142" s="219" t="s">
        <v>276</v>
      </c>
      <c r="R142" s="219"/>
      <c r="S142" s="219"/>
      <c r="T142" s="219"/>
      <c r="U142" s="219"/>
      <c r="V142" s="141"/>
      <c r="W142" s="140"/>
    </row>
    <row r="143" spans="1:23" ht="15" customHeight="1">
      <c r="A143" s="140"/>
      <c r="B143" s="142" t="s">
        <v>368</v>
      </c>
      <c r="C143" s="218" t="s">
        <v>369</v>
      </c>
      <c r="D143" s="218"/>
      <c r="E143" s="218"/>
      <c r="F143" s="218"/>
      <c r="G143" s="140"/>
      <c r="H143" s="140"/>
      <c r="I143" s="140"/>
      <c r="J143" s="140"/>
      <c r="K143" s="219" t="s">
        <v>304</v>
      </c>
      <c r="L143" s="219"/>
      <c r="M143" s="219"/>
      <c r="N143" s="219"/>
      <c r="O143" s="219" t="s">
        <v>276</v>
      </c>
      <c r="P143" s="219"/>
      <c r="Q143" s="219" t="s">
        <v>276</v>
      </c>
      <c r="R143" s="219"/>
      <c r="S143" s="219"/>
      <c r="T143" s="219"/>
      <c r="U143" s="219"/>
      <c r="V143" s="141"/>
      <c r="W143" s="140"/>
    </row>
    <row r="144" spans="1:23" ht="15" customHeight="1">
      <c r="A144" s="140"/>
      <c r="B144" s="142" t="s">
        <v>371</v>
      </c>
      <c r="C144" s="218" t="s">
        <v>372</v>
      </c>
      <c r="D144" s="218"/>
      <c r="E144" s="218"/>
      <c r="F144" s="218"/>
      <c r="G144" s="140"/>
      <c r="H144" s="140"/>
      <c r="I144" s="140"/>
      <c r="J144" s="140"/>
      <c r="K144" s="219" t="s">
        <v>374</v>
      </c>
      <c r="L144" s="219"/>
      <c r="M144" s="219"/>
      <c r="N144" s="219"/>
      <c r="O144" s="219" t="s">
        <v>276</v>
      </c>
      <c r="P144" s="219"/>
      <c r="Q144" s="219" t="s">
        <v>276</v>
      </c>
      <c r="R144" s="219"/>
      <c r="S144" s="219"/>
      <c r="T144" s="219"/>
      <c r="U144" s="219"/>
      <c r="V144" s="141"/>
      <c r="W144" s="140"/>
    </row>
    <row r="145" spans="1:23" ht="13" customHeight="1">
      <c r="A145" s="140"/>
      <c r="B145" s="228" t="s">
        <v>281</v>
      </c>
      <c r="C145" s="228"/>
      <c r="D145" s="228"/>
      <c r="E145" s="228"/>
      <c r="F145" s="228"/>
      <c r="G145" s="228"/>
      <c r="H145" s="228"/>
      <c r="I145" s="161"/>
      <c r="J145" s="161"/>
      <c r="K145" s="229" t="s">
        <v>282</v>
      </c>
      <c r="L145" s="229"/>
      <c r="M145" s="229"/>
      <c r="N145" s="229"/>
      <c r="O145" s="229" t="s">
        <v>282</v>
      </c>
      <c r="P145" s="229"/>
      <c r="Q145" s="229" t="s">
        <v>282</v>
      </c>
      <c r="R145" s="229"/>
      <c r="S145" s="229"/>
      <c r="T145" s="229"/>
      <c r="U145" s="229"/>
      <c r="V145" s="162"/>
      <c r="W145" s="140"/>
    </row>
    <row r="146" spans="1:23" ht="15" customHeight="1">
      <c r="A146" s="140"/>
      <c r="B146" s="142" t="s">
        <v>365</v>
      </c>
      <c r="C146" s="218" t="s">
        <v>366</v>
      </c>
      <c r="D146" s="218"/>
      <c r="E146" s="218"/>
      <c r="F146" s="218"/>
      <c r="G146" s="140"/>
      <c r="H146" s="140"/>
      <c r="I146" s="140"/>
      <c r="J146" s="140"/>
      <c r="K146" s="219" t="s">
        <v>375</v>
      </c>
      <c r="L146" s="219"/>
      <c r="M146" s="219"/>
      <c r="N146" s="219"/>
      <c r="O146" s="219" t="s">
        <v>276</v>
      </c>
      <c r="P146" s="219"/>
      <c r="Q146" s="219" t="s">
        <v>276</v>
      </c>
      <c r="R146" s="219"/>
      <c r="S146" s="219"/>
      <c r="T146" s="219"/>
      <c r="U146" s="219"/>
      <c r="V146" s="141"/>
      <c r="W146" s="140"/>
    </row>
    <row r="147" spans="1:23" ht="15" customHeight="1">
      <c r="A147" s="140"/>
      <c r="B147" s="142" t="s">
        <v>368</v>
      </c>
      <c r="C147" s="218" t="s">
        <v>369</v>
      </c>
      <c r="D147" s="218"/>
      <c r="E147" s="218"/>
      <c r="F147" s="218"/>
      <c r="G147" s="140"/>
      <c r="H147" s="140"/>
      <c r="I147" s="140"/>
      <c r="J147" s="140"/>
      <c r="K147" s="219" t="s">
        <v>376</v>
      </c>
      <c r="L147" s="219"/>
      <c r="M147" s="219"/>
      <c r="N147" s="219"/>
      <c r="O147" s="219" t="s">
        <v>276</v>
      </c>
      <c r="P147" s="219"/>
      <c r="Q147" s="219" t="s">
        <v>276</v>
      </c>
      <c r="R147" s="219"/>
      <c r="S147" s="219"/>
      <c r="T147" s="219"/>
      <c r="U147" s="219"/>
      <c r="V147" s="141"/>
      <c r="W147" s="140"/>
    </row>
    <row r="148" spans="1:23" ht="15" customHeight="1">
      <c r="A148" s="140"/>
      <c r="B148" s="142" t="s">
        <v>371</v>
      </c>
      <c r="C148" s="218" t="s">
        <v>372</v>
      </c>
      <c r="D148" s="218"/>
      <c r="E148" s="218"/>
      <c r="F148" s="218"/>
      <c r="G148" s="140"/>
      <c r="H148" s="140"/>
      <c r="I148" s="140"/>
      <c r="J148" s="140"/>
      <c r="K148" s="219" t="s">
        <v>377</v>
      </c>
      <c r="L148" s="219"/>
      <c r="M148" s="219"/>
      <c r="N148" s="219"/>
      <c r="O148" s="219" t="s">
        <v>276</v>
      </c>
      <c r="P148" s="219"/>
      <c r="Q148" s="219" t="s">
        <v>276</v>
      </c>
      <c r="R148" s="219"/>
      <c r="S148" s="219"/>
      <c r="T148" s="219"/>
      <c r="U148" s="219"/>
      <c r="V148" s="141"/>
      <c r="W148" s="140"/>
    </row>
    <row r="149" spans="1:23" ht="13" customHeight="1">
      <c r="A149" s="140"/>
      <c r="B149" s="226" t="s">
        <v>285</v>
      </c>
      <c r="C149" s="226"/>
      <c r="D149" s="226"/>
      <c r="E149" s="226"/>
      <c r="F149" s="226"/>
      <c r="G149" s="226"/>
      <c r="H149" s="226"/>
      <c r="I149" s="159"/>
      <c r="J149" s="159"/>
      <c r="K149" s="227" t="s">
        <v>378</v>
      </c>
      <c r="L149" s="227"/>
      <c r="M149" s="227"/>
      <c r="N149" s="227"/>
      <c r="O149" s="227" t="s">
        <v>378</v>
      </c>
      <c r="P149" s="227"/>
      <c r="Q149" s="227" t="s">
        <v>378</v>
      </c>
      <c r="R149" s="227"/>
      <c r="S149" s="227"/>
      <c r="T149" s="227"/>
      <c r="U149" s="227"/>
      <c r="V149" s="160"/>
      <c r="W149" s="140"/>
    </row>
    <row r="150" spans="1:23" ht="13" customHeight="1">
      <c r="A150" s="140"/>
      <c r="B150" s="228" t="s">
        <v>272</v>
      </c>
      <c r="C150" s="228"/>
      <c r="D150" s="228"/>
      <c r="E150" s="228"/>
      <c r="F150" s="228"/>
      <c r="G150" s="228"/>
      <c r="H150" s="228"/>
      <c r="I150" s="161"/>
      <c r="J150" s="161"/>
      <c r="K150" s="229" t="s">
        <v>287</v>
      </c>
      <c r="L150" s="229"/>
      <c r="M150" s="229"/>
      <c r="N150" s="229"/>
      <c r="O150" s="229" t="s">
        <v>287</v>
      </c>
      <c r="P150" s="229"/>
      <c r="Q150" s="229" t="s">
        <v>287</v>
      </c>
      <c r="R150" s="229"/>
      <c r="S150" s="229"/>
      <c r="T150" s="229"/>
      <c r="U150" s="229"/>
      <c r="V150" s="162"/>
      <c r="W150" s="140"/>
    </row>
    <row r="151" spans="1:23" ht="15" customHeight="1">
      <c r="A151" s="140"/>
      <c r="B151" s="142" t="s">
        <v>379</v>
      </c>
      <c r="C151" s="218" t="s">
        <v>380</v>
      </c>
      <c r="D151" s="218"/>
      <c r="E151" s="218"/>
      <c r="F151" s="218"/>
      <c r="G151" s="140"/>
      <c r="H151" s="140"/>
      <c r="I151" s="140"/>
      <c r="J151" s="140"/>
      <c r="K151" s="219" t="s">
        <v>304</v>
      </c>
      <c r="L151" s="219"/>
      <c r="M151" s="219"/>
      <c r="N151" s="219"/>
      <c r="O151" s="219" t="s">
        <v>276</v>
      </c>
      <c r="P151" s="219"/>
      <c r="Q151" s="219" t="s">
        <v>276</v>
      </c>
      <c r="R151" s="219"/>
      <c r="S151" s="219"/>
      <c r="T151" s="219"/>
      <c r="U151" s="219"/>
      <c r="V151" s="141"/>
      <c r="W151" s="140"/>
    </row>
    <row r="152" spans="1:23" ht="15" customHeight="1">
      <c r="A152" s="140"/>
      <c r="B152" s="142" t="s">
        <v>381</v>
      </c>
      <c r="C152" s="218" t="s">
        <v>382</v>
      </c>
      <c r="D152" s="218"/>
      <c r="E152" s="218"/>
      <c r="F152" s="218"/>
      <c r="G152" s="140"/>
      <c r="H152" s="140"/>
      <c r="I152" s="140"/>
      <c r="J152" s="140"/>
      <c r="K152" s="219" t="s">
        <v>383</v>
      </c>
      <c r="L152" s="219"/>
      <c r="M152" s="219"/>
      <c r="N152" s="219"/>
      <c r="O152" s="219" t="s">
        <v>276</v>
      </c>
      <c r="P152" s="219"/>
      <c r="Q152" s="219" t="s">
        <v>276</v>
      </c>
      <c r="R152" s="219"/>
      <c r="S152" s="219"/>
      <c r="T152" s="219"/>
      <c r="U152" s="219"/>
      <c r="V152" s="141"/>
      <c r="W152" s="140"/>
    </row>
    <row r="153" spans="1:23" ht="15" customHeight="1">
      <c r="A153" s="140"/>
      <c r="B153" s="142" t="s">
        <v>384</v>
      </c>
      <c r="C153" s="218" t="s">
        <v>385</v>
      </c>
      <c r="D153" s="218"/>
      <c r="E153" s="218"/>
      <c r="F153" s="218"/>
      <c r="G153" s="140"/>
      <c r="H153" s="140"/>
      <c r="I153" s="140"/>
      <c r="J153" s="140"/>
      <c r="K153" s="219" t="s">
        <v>386</v>
      </c>
      <c r="L153" s="219"/>
      <c r="M153" s="219"/>
      <c r="N153" s="219"/>
      <c r="O153" s="219" t="s">
        <v>276</v>
      </c>
      <c r="P153" s="219"/>
      <c r="Q153" s="219" t="s">
        <v>276</v>
      </c>
      <c r="R153" s="219"/>
      <c r="S153" s="219"/>
      <c r="T153" s="219"/>
      <c r="U153" s="219"/>
      <c r="V153" s="141"/>
      <c r="W153" s="140"/>
    </row>
    <row r="154" spans="1:23" ht="15" customHeight="1">
      <c r="A154" s="140"/>
      <c r="B154" s="142" t="s">
        <v>387</v>
      </c>
      <c r="C154" s="218" t="s">
        <v>388</v>
      </c>
      <c r="D154" s="218"/>
      <c r="E154" s="218"/>
      <c r="F154" s="218"/>
      <c r="G154" s="140"/>
      <c r="H154" s="140"/>
      <c r="I154" s="140"/>
      <c r="J154" s="140"/>
      <c r="K154" s="219" t="s">
        <v>307</v>
      </c>
      <c r="L154" s="219"/>
      <c r="M154" s="219"/>
      <c r="N154" s="219"/>
      <c r="O154" s="219" t="s">
        <v>276</v>
      </c>
      <c r="P154" s="219"/>
      <c r="Q154" s="219" t="s">
        <v>276</v>
      </c>
      <c r="R154" s="219"/>
      <c r="S154" s="219"/>
      <c r="T154" s="219"/>
      <c r="U154" s="219"/>
      <c r="V154" s="141"/>
      <c r="W154" s="140"/>
    </row>
    <row r="155" spans="1:23" ht="15" customHeight="1">
      <c r="A155" s="140"/>
      <c r="B155" s="142" t="s">
        <v>389</v>
      </c>
      <c r="C155" s="218" t="s">
        <v>390</v>
      </c>
      <c r="D155" s="218"/>
      <c r="E155" s="218"/>
      <c r="F155" s="218"/>
      <c r="G155" s="140"/>
      <c r="H155" s="140"/>
      <c r="I155" s="140"/>
      <c r="J155" s="140"/>
      <c r="K155" s="219" t="s">
        <v>391</v>
      </c>
      <c r="L155" s="219"/>
      <c r="M155" s="219"/>
      <c r="N155" s="219"/>
      <c r="O155" s="219" t="s">
        <v>276</v>
      </c>
      <c r="P155" s="219"/>
      <c r="Q155" s="219" t="s">
        <v>276</v>
      </c>
      <c r="R155" s="219"/>
      <c r="S155" s="219"/>
      <c r="T155" s="219"/>
      <c r="U155" s="219"/>
      <c r="V155" s="141"/>
      <c r="W155" s="140"/>
    </row>
    <row r="156" spans="1:23" ht="15" customHeight="1">
      <c r="A156" s="140"/>
      <c r="B156" s="142" t="s">
        <v>392</v>
      </c>
      <c r="C156" s="218" t="s">
        <v>393</v>
      </c>
      <c r="D156" s="218"/>
      <c r="E156" s="218"/>
      <c r="F156" s="218"/>
      <c r="G156" s="140"/>
      <c r="H156" s="140"/>
      <c r="I156" s="140"/>
      <c r="J156" s="140"/>
      <c r="K156" s="219" t="s">
        <v>344</v>
      </c>
      <c r="L156" s="219"/>
      <c r="M156" s="219"/>
      <c r="N156" s="219"/>
      <c r="O156" s="219" t="s">
        <v>276</v>
      </c>
      <c r="P156" s="219"/>
      <c r="Q156" s="219" t="s">
        <v>276</v>
      </c>
      <c r="R156" s="219"/>
      <c r="S156" s="219"/>
      <c r="T156" s="219"/>
      <c r="U156" s="219"/>
      <c r="V156" s="141"/>
      <c r="W156" s="140"/>
    </row>
    <row r="157" spans="1:23" ht="15" customHeight="1">
      <c r="A157" s="140"/>
      <c r="B157" s="142" t="s">
        <v>394</v>
      </c>
      <c r="C157" s="218" t="s">
        <v>395</v>
      </c>
      <c r="D157" s="218"/>
      <c r="E157" s="218"/>
      <c r="F157" s="218"/>
      <c r="G157" s="140"/>
      <c r="H157" s="140"/>
      <c r="I157" s="140"/>
      <c r="J157" s="140"/>
      <c r="K157" s="219" t="s">
        <v>396</v>
      </c>
      <c r="L157" s="219"/>
      <c r="M157" s="219"/>
      <c r="N157" s="219"/>
      <c r="O157" s="219" t="s">
        <v>276</v>
      </c>
      <c r="P157" s="219"/>
      <c r="Q157" s="219" t="s">
        <v>276</v>
      </c>
      <c r="R157" s="219"/>
      <c r="S157" s="219"/>
      <c r="T157" s="219"/>
      <c r="U157" s="219"/>
      <c r="V157" s="141"/>
      <c r="W157" s="140"/>
    </row>
    <row r="158" spans="1:23" ht="15" customHeight="1">
      <c r="A158" s="140"/>
      <c r="B158" s="142" t="s">
        <v>397</v>
      </c>
      <c r="C158" s="218" t="s">
        <v>398</v>
      </c>
      <c r="D158" s="218"/>
      <c r="E158" s="218"/>
      <c r="F158" s="218"/>
      <c r="G158" s="140"/>
      <c r="H158" s="140"/>
      <c r="I158" s="140"/>
      <c r="J158" s="140"/>
      <c r="K158" s="219" t="s">
        <v>399</v>
      </c>
      <c r="L158" s="219"/>
      <c r="M158" s="219"/>
      <c r="N158" s="219"/>
      <c r="O158" s="219" t="s">
        <v>276</v>
      </c>
      <c r="P158" s="219"/>
      <c r="Q158" s="219" t="s">
        <v>276</v>
      </c>
      <c r="R158" s="219"/>
      <c r="S158" s="219"/>
      <c r="T158" s="219"/>
      <c r="U158" s="219"/>
      <c r="V158" s="141"/>
      <c r="W158" s="140"/>
    </row>
    <row r="159" spans="1:23" ht="11.15" customHeight="1" thickBot="1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</row>
    <row r="160" spans="1:23" ht="1" customHeight="1" thickBot="1">
      <c r="A160" s="140"/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7"/>
      <c r="V160" s="217"/>
      <c r="W160" s="140"/>
    </row>
    <row r="161" spans="1:23" ht="12" customHeight="1">
      <c r="A161" s="140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225" t="s">
        <v>252</v>
      </c>
      <c r="M161" s="225"/>
      <c r="N161" s="225"/>
      <c r="O161" s="225"/>
      <c r="P161" s="225"/>
      <c r="Q161" s="225"/>
      <c r="R161" s="225"/>
      <c r="S161" s="225"/>
      <c r="T161" s="225"/>
      <c r="U161" s="143"/>
      <c r="V161" s="143"/>
      <c r="W161" s="140"/>
    </row>
    <row r="162" spans="1:23" ht="12" customHeight="1" thickBot="1">
      <c r="A162" s="140"/>
      <c r="B162" s="220" t="s">
        <v>125</v>
      </c>
      <c r="C162" s="221" t="s">
        <v>126</v>
      </c>
      <c r="D162" s="221"/>
      <c r="E162" s="221"/>
      <c r="F162" s="221"/>
      <c r="G162" s="221"/>
      <c r="H162" s="221"/>
      <c r="I162" s="221"/>
      <c r="J162" s="140"/>
      <c r="K162" s="140"/>
      <c r="L162" s="140"/>
      <c r="M162" s="140"/>
      <c r="N162" s="145" t="s">
        <v>254</v>
      </c>
      <c r="O162" s="140"/>
      <c r="P162" s="145" t="s">
        <v>255</v>
      </c>
      <c r="Q162" s="140"/>
      <c r="R162" s="140"/>
      <c r="S162" s="140"/>
      <c r="T162" s="222" t="s">
        <v>256</v>
      </c>
      <c r="U162" s="222"/>
      <c r="V162" s="140"/>
      <c r="W162" s="140"/>
    </row>
    <row r="163" spans="1:23" ht="12" customHeight="1" thickBot="1">
      <c r="A163" s="140"/>
      <c r="B163" s="220"/>
      <c r="C163" s="221"/>
      <c r="D163" s="221"/>
      <c r="E163" s="221"/>
      <c r="F163" s="221"/>
      <c r="G163" s="221"/>
      <c r="H163" s="221"/>
      <c r="I163" s="221"/>
      <c r="J163" s="146"/>
      <c r="K163" s="223" t="s">
        <v>257</v>
      </c>
      <c r="L163" s="223"/>
      <c r="M163" s="223"/>
      <c r="N163" s="223"/>
      <c r="O163" s="223" t="s">
        <v>258</v>
      </c>
      <c r="P163" s="223"/>
      <c r="Q163" s="223" t="s">
        <v>259</v>
      </c>
      <c r="R163" s="223"/>
      <c r="S163" s="223"/>
      <c r="T163" s="223"/>
      <c r="U163" s="223"/>
      <c r="V163" s="144"/>
      <c r="W163" s="140"/>
    </row>
    <row r="164" spans="1:23" ht="4" customHeight="1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</row>
    <row r="165" spans="1:23" ht="15" customHeight="1">
      <c r="A165" s="140"/>
      <c r="B165" s="142" t="s">
        <v>400</v>
      </c>
      <c r="C165" s="218" t="s">
        <v>401</v>
      </c>
      <c r="D165" s="218"/>
      <c r="E165" s="218"/>
      <c r="F165" s="218"/>
      <c r="G165" s="140"/>
      <c r="H165" s="140"/>
      <c r="I165" s="140"/>
      <c r="J165" s="140"/>
      <c r="K165" s="219" t="s">
        <v>355</v>
      </c>
      <c r="L165" s="219"/>
      <c r="M165" s="219"/>
      <c r="N165" s="219"/>
      <c r="O165" s="219" t="s">
        <v>276</v>
      </c>
      <c r="P165" s="219"/>
      <c r="Q165" s="219" t="s">
        <v>276</v>
      </c>
      <c r="R165" s="219"/>
      <c r="S165" s="219"/>
      <c r="T165" s="219"/>
      <c r="U165" s="219"/>
      <c r="V165" s="141"/>
      <c r="W165" s="140"/>
    </row>
    <row r="166" spans="1:23" ht="15" customHeight="1">
      <c r="A166" s="140"/>
      <c r="B166" s="142" t="s">
        <v>402</v>
      </c>
      <c r="C166" s="218" t="s">
        <v>403</v>
      </c>
      <c r="D166" s="218"/>
      <c r="E166" s="218"/>
      <c r="F166" s="218"/>
      <c r="G166" s="140"/>
      <c r="H166" s="140"/>
      <c r="I166" s="140"/>
      <c r="J166" s="140"/>
      <c r="K166" s="219" t="s">
        <v>404</v>
      </c>
      <c r="L166" s="219"/>
      <c r="M166" s="219"/>
      <c r="N166" s="219"/>
      <c r="O166" s="219" t="s">
        <v>276</v>
      </c>
      <c r="P166" s="219"/>
      <c r="Q166" s="219" t="s">
        <v>276</v>
      </c>
      <c r="R166" s="219"/>
      <c r="S166" s="219"/>
      <c r="T166" s="219"/>
      <c r="U166" s="219"/>
      <c r="V166" s="141"/>
      <c r="W166" s="140"/>
    </row>
    <row r="167" spans="1:23" ht="15" customHeight="1">
      <c r="A167" s="140"/>
      <c r="B167" s="142" t="s">
        <v>405</v>
      </c>
      <c r="C167" s="218" t="s">
        <v>406</v>
      </c>
      <c r="D167" s="218"/>
      <c r="E167" s="218"/>
      <c r="F167" s="218"/>
      <c r="G167" s="140"/>
      <c r="H167" s="140"/>
      <c r="I167" s="140"/>
      <c r="J167" s="140"/>
      <c r="K167" s="219" t="s">
        <v>407</v>
      </c>
      <c r="L167" s="219"/>
      <c r="M167" s="219"/>
      <c r="N167" s="219"/>
      <c r="O167" s="219" t="s">
        <v>276</v>
      </c>
      <c r="P167" s="219"/>
      <c r="Q167" s="219" t="s">
        <v>276</v>
      </c>
      <c r="R167" s="219"/>
      <c r="S167" s="219"/>
      <c r="T167" s="219"/>
      <c r="U167" s="219"/>
      <c r="V167" s="141"/>
      <c r="W167" s="140"/>
    </row>
    <row r="168" spans="1:23" ht="15" customHeight="1">
      <c r="A168" s="140"/>
      <c r="B168" s="142" t="s">
        <v>408</v>
      </c>
      <c r="C168" s="218" t="s">
        <v>409</v>
      </c>
      <c r="D168" s="218"/>
      <c r="E168" s="218"/>
      <c r="F168" s="218"/>
      <c r="G168" s="140"/>
      <c r="H168" s="140"/>
      <c r="I168" s="140"/>
      <c r="J168" s="140"/>
      <c r="K168" s="219" t="s">
        <v>355</v>
      </c>
      <c r="L168" s="219"/>
      <c r="M168" s="219"/>
      <c r="N168" s="219"/>
      <c r="O168" s="219" t="s">
        <v>276</v>
      </c>
      <c r="P168" s="219"/>
      <c r="Q168" s="219" t="s">
        <v>276</v>
      </c>
      <c r="R168" s="219"/>
      <c r="S168" s="219"/>
      <c r="T168" s="219"/>
      <c r="U168" s="219"/>
      <c r="V168" s="141"/>
      <c r="W168" s="140"/>
    </row>
    <row r="169" spans="1:23" ht="15" customHeight="1">
      <c r="A169" s="140"/>
      <c r="B169" s="142" t="s">
        <v>410</v>
      </c>
      <c r="C169" s="218" t="s">
        <v>411</v>
      </c>
      <c r="D169" s="218"/>
      <c r="E169" s="218"/>
      <c r="F169" s="218"/>
      <c r="G169" s="140"/>
      <c r="H169" s="140"/>
      <c r="I169" s="140"/>
      <c r="J169" s="140"/>
      <c r="K169" s="219" t="s">
        <v>412</v>
      </c>
      <c r="L169" s="219"/>
      <c r="M169" s="219"/>
      <c r="N169" s="219"/>
      <c r="O169" s="219" t="s">
        <v>276</v>
      </c>
      <c r="P169" s="219"/>
      <c r="Q169" s="219" t="s">
        <v>276</v>
      </c>
      <c r="R169" s="219"/>
      <c r="S169" s="219"/>
      <c r="T169" s="219"/>
      <c r="U169" s="219"/>
      <c r="V169" s="141"/>
      <c r="W169" s="140"/>
    </row>
    <row r="170" spans="1:23" ht="15" customHeight="1">
      <c r="A170" s="140"/>
      <c r="B170" s="142" t="s">
        <v>413</v>
      </c>
      <c r="C170" s="218" t="s">
        <v>414</v>
      </c>
      <c r="D170" s="218"/>
      <c r="E170" s="218"/>
      <c r="F170" s="218"/>
      <c r="G170" s="140"/>
      <c r="H170" s="140"/>
      <c r="I170" s="140"/>
      <c r="J170" s="140"/>
      <c r="K170" s="219" t="s">
        <v>415</v>
      </c>
      <c r="L170" s="219"/>
      <c r="M170" s="219"/>
      <c r="N170" s="219"/>
      <c r="O170" s="219" t="s">
        <v>276</v>
      </c>
      <c r="P170" s="219"/>
      <c r="Q170" s="219" t="s">
        <v>276</v>
      </c>
      <c r="R170" s="219"/>
      <c r="S170" s="219"/>
      <c r="T170" s="219"/>
      <c r="U170" s="219"/>
      <c r="V170" s="141"/>
      <c r="W170" s="140"/>
    </row>
    <row r="171" spans="1:23" ht="15" customHeight="1">
      <c r="A171" s="140"/>
      <c r="B171" s="142" t="s">
        <v>416</v>
      </c>
      <c r="C171" s="218" t="s">
        <v>417</v>
      </c>
      <c r="D171" s="218"/>
      <c r="E171" s="218"/>
      <c r="F171" s="218"/>
      <c r="G171" s="140"/>
      <c r="H171" s="140"/>
      <c r="I171" s="140"/>
      <c r="J171" s="140"/>
      <c r="K171" s="219" t="s">
        <v>418</v>
      </c>
      <c r="L171" s="219"/>
      <c r="M171" s="219"/>
      <c r="N171" s="219"/>
      <c r="O171" s="219" t="s">
        <v>276</v>
      </c>
      <c r="P171" s="219"/>
      <c r="Q171" s="219" t="s">
        <v>276</v>
      </c>
      <c r="R171" s="219"/>
      <c r="S171" s="219"/>
      <c r="T171" s="219"/>
      <c r="U171" s="219"/>
      <c r="V171" s="141"/>
      <c r="W171" s="140"/>
    </row>
    <row r="172" spans="1:23" ht="15" customHeight="1">
      <c r="A172" s="140"/>
      <c r="B172" s="142" t="s">
        <v>419</v>
      </c>
      <c r="C172" s="218" t="s">
        <v>420</v>
      </c>
      <c r="D172" s="218"/>
      <c r="E172" s="218"/>
      <c r="F172" s="218"/>
      <c r="G172" s="140"/>
      <c r="H172" s="140"/>
      <c r="I172" s="140"/>
      <c r="J172" s="140"/>
      <c r="K172" s="219" t="s">
        <v>297</v>
      </c>
      <c r="L172" s="219"/>
      <c r="M172" s="219"/>
      <c r="N172" s="219"/>
      <c r="O172" s="219" t="s">
        <v>276</v>
      </c>
      <c r="P172" s="219"/>
      <c r="Q172" s="219" t="s">
        <v>276</v>
      </c>
      <c r="R172" s="219"/>
      <c r="S172" s="219"/>
      <c r="T172" s="219"/>
      <c r="U172" s="219"/>
      <c r="V172" s="141"/>
      <c r="W172" s="140"/>
    </row>
    <row r="173" spans="1:23" ht="15" customHeight="1">
      <c r="A173" s="140"/>
      <c r="B173" s="142" t="s">
        <v>421</v>
      </c>
      <c r="C173" s="218" t="s">
        <v>422</v>
      </c>
      <c r="D173" s="218"/>
      <c r="E173" s="218"/>
      <c r="F173" s="218"/>
      <c r="G173" s="140"/>
      <c r="H173" s="140"/>
      <c r="I173" s="140"/>
      <c r="J173" s="140"/>
      <c r="K173" s="219" t="s">
        <v>423</v>
      </c>
      <c r="L173" s="219"/>
      <c r="M173" s="219"/>
      <c r="N173" s="219"/>
      <c r="O173" s="219" t="s">
        <v>276</v>
      </c>
      <c r="P173" s="219"/>
      <c r="Q173" s="219" t="s">
        <v>276</v>
      </c>
      <c r="R173" s="219"/>
      <c r="S173" s="219"/>
      <c r="T173" s="219"/>
      <c r="U173" s="219"/>
      <c r="V173" s="141"/>
      <c r="W173" s="140"/>
    </row>
    <row r="174" spans="1:23" ht="15" customHeight="1">
      <c r="A174" s="140"/>
      <c r="B174" s="142" t="s">
        <v>424</v>
      </c>
      <c r="C174" s="218" t="s">
        <v>425</v>
      </c>
      <c r="D174" s="218"/>
      <c r="E174" s="218"/>
      <c r="F174" s="218"/>
      <c r="G174" s="140"/>
      <c r="H174" s="140"/>
      <c r="I174" s="140"/>
      <c r="J174" s="140"/>
      <c r="K174" s="219" t="s">
        <v>426</v>
      </c>
      <c r="L174" s="219"/>
      <c r="M174" s="219"/>
      <c r="N174" s="219"/>
      <c r="O174" s="219" t="s">
        <v>276</v>
      </c>
      <c r="P174" s="219"/>
      <c r="Q174" s="219" t="s">
        <v>276</v>
      </c>
      <c r="R174" s="219"/>
      <c r="S174" s="219"/>
      <c r="T174" s="219"/>
      <c r="U174" s="219"/>
      <c r="V174" s="141"/>
      <c r="W174" s="140"/>
    </row>
    <row r="175" spans="1:23" ht="15" customHeight="1">
      <c r="A175" s="140"/>
      <c r="B175" s="142" t="s">
        <v>427</v>
      </c>
      <c r="C175" s="218" t="s">
        <v>428</v>
      </c>
      <c r="D175" s="218"/>
      <c r="E175" s="218"/>
      <c r="F175" s="218"/>
      <c r="G175" s="140"/>
      <c r="H175" s="140"/>
      <c r="I175" s="140"/>
      <c r="J175" s="140"/>
      <c r="K175" s="219" t="s">
        <v>429</v>
      </c>
      <c r="L175" s="219"/>
      <c r="M175" s="219"/>
      <c r="N175" s="219"/>
      <c r="O175" s="219" t="s">
        <v>276</v>
      </c>
      <c r="P175" s="219"/>
      <c r="Q175" s="219" t="s">
        <v>276</v>
      </c>
      <c r="R175" s="219"/>
      <c r="S175" s="219"/>
      <c r="T175" s="219"/>
      <c r="U175" s="219"/>
      <c r="V175" s="141"/>
      <c r="W175" s="140"/>
    </row>
    <row r="176" spans="1:23" ht="15" customHeight="1">
      <c r="A176" s="140"/>
      <c r="B176" s="142" t="s">
        <v>430</v>
      </c>
      <c r="C176" s="218" t="s">
        <v>431</v>
      </c>
      <c r="D176" s="218"/>
      <c r="E176" s="218"/>
      <c r="F176" s="218"/>
      <c r="G176" s="140"/>
      <c r="H176" s="140"/>
      <c r="I176" s="140"/>
      <c r="J176" s="140"/>
      <c r="K176" s="219" t="s">
        <v>386</v>
      </c>
      <c r="L176" s="219"/>
      <c r="M176" s="219"/>
      <c r="N176" s="219"/>
      <c r="O176" s="219" t="s">
        <v>276</v>
      </c>
      <c r="P176" s="219"/>
      <c r="Q176" s="219" t="s">
        <v>276</v>
      </c>
      <c r="R176" s="219"/>
      <c r="S176" s="219"/>
      <c r="T176" s="219"/>
      <c r="U176" s="219"/>
      <c r="V176" s="141"/>
      <c r="W176" s="140"/>
    </row>
    <row r="177" spans="1:23" ht="15" customHeight="1">
      <c r="A177" s="140"/>
      <c r="B177" s="142" t="s">
        <v>432</v>
      </c>
      <c r="C177" s="218" t="s">
        <v>433</v>
      </c>
      <c r="D177" s="218"/>
      <c r="E177" s="218"/>
      <c r="F177" s="218"/>
      <c r="G177" s="140"/>
      <c r="H177" s="140"/>
      <c r="I177" s="140"/>
      <c r="J177" s="140"/>
      <c r="K177" s="219" t="s">
        <v>399</v>
      </c>
      <c r="L177" s="219"/>
      <c r="M177" s="219"/>
      <c r="N177" s="219"/>
      <c r="O177" s="219" t="s">
        <v>276</v>
      </c>
      <c r="P177" s="219"/>
      <c r="Q177" s="219" t="s">
        <v>276</v>
      </c>
      <c r="R177" s="219"/>
      <c r="S177" s="219"/>
      <c r="T177" s="219"/>
      <c r="U177" s="219"/>
      <c r="V177" s="141"/>
      <c r="W177" s="140"/>
    </row>
    <row r="178" spans="1:23" ht="15" customHeight="1">
      <c r="A178" s="140"/>
      <c r="B178" s="142" t="s">
        <v>434</v>
      </c>
      <c r="C178" s="218" t="s">
        <v>435</v>
      </c>
      <c r="D178" s="218"/>
      <c r="E178" s="218"/>
      <c r="F178" s="218"/>
      <c r="G178" s="140"/>
      <c r="H178" s="140"/>
      <c r="I178" s="140"/>
      <c r="J178" s="140"/>
      <c r="K178" s="219" t="s">
        <v>423</v>
      </c>
      <c r="L178" s="219"/>
      <c r="M178" s="219"/>
      <c r="N178" s="219"/>
      <c r="O178" s="219" t="s">
        <v>276</v>
      </c>
      <c r="P178" s="219"/>
      <c r="Q178" s="219" t="s">
        <v>276</v>
      </c>
      <c r="R178" s="219"/>
      <c r="S178" s="219"/>
      <c r="T178" s="219"/>
      <c r="U178" s="219"/>
      <c r="V178" s="141"/>
      <c r="W178" s="140"/>
    </row>
    <row r="179" spans="1:23" ht="15" customHeight="1">
      <c r="A179" s="140"/>
      <c r="B179" s="142" t="s">
        <v>436</v>
      </c>
      <c r="C179" s="218" t="s">
        <v>437</v>
      </c>
      <c r="D179" s="218"/>
      <c r="E179" s="218"/>
      <c r="F179" s="218"/>
      <c r="G179" s="140"/>
      <c r="H179" s="140"/>
      <c r="I179" s="140"/>
      <c r="J179" s="140"/>
      <c r="K179" s="219" t="s">
        <v>438</v>
      </c>
      <c r="L179" s="219"/>
      <c r="M179" s="219"/>
      <c r="N179" s="219"/>
      <c r="O179" s="219" t="s">
        <v>276</v>
      </c>
      <c r="P179" s="219"/>
      <c r="Q179" s="219" t="s">
        <v>276</v>
      </c>
      <c r="R179" s="219"/>
      <c r="S179" s="219"/>
      <c r="T179" s="219"/>
      <c r="U179" s="219"/>
      <c r="V179" s="141"/>
      <c r="W179" s="140"/>
    </row>
    <row r="180" spans="1:23" ht="15" customHeight="1">
      <c r="A180" s="140"/>
      <c r="B180" s="142" t="s">
        <v>439</v>
      </c>
      <c r="C180" s="218" t="s">
        <v>440</v>
      </c>
      <c r="D180" s="218"/>
      <c r="E180" s="218"/>
      <c r="F180" s="218"/>
      <c r="G180" s="140"/>
      <c r="H180" s="140"/>
      <c r="I180" s="140"/>
      <c r="J180" s="140"/>
      <c r="K180" s="219" t="s">
        <v>396</v>
      </c>
      <c r="L180" s="219"/>
      <c r="M180" s="219"/>
      <c r="N180" s="219"/>
      <c r="O180" s="219" t="s">
        <v>276</v>
      </c>
      <c r="P180" s="219"/>
      <c r="Q180" s="219" t="s">
        <v>276</v>
      </c>
      <c r="R180" s="219"/>
      <c r="S180" s="219"/>
      <c r="T180" s="219"/>
      <c r="U180" s="219"/>
      <c r="V180" s="141"/>
      <c r="W180" s="140"/>
    </row>
    <row r="181" spans="1:23" ht="15" customHeight="1">
      <c r="A181" s="140"/>
      <c r="B181" s="142" t="s">
        <v>441</v>
      </c>
      <c r="C181" s="218" t="s">
        <v>442</v>
      </c>
      <c r="D181" s="218"/>
      <c r="E181" s="218"/>
      <c r="F181" s="218"/>
      <c r="G181" s="140"/>
      <c r="H181" s="140"/>
      <c r="I181" s="140"/>
      <c r="J181" s="140"/>
      <c r="K181" s="219" t="s">
        <v>396</v>
      </c>
      <c r="L181" s="219"/>
      <c r="M181" s="219"/>
      <c r="N181" s="219"/>
      <c r="O181" s="219" t="s">
        <v>276</v>
      </c>
      <c r="P181" s="219"/>
      <c r="Q181" s="219" t="s">
        <v>276</v>
      </c>
      <c r="R181" s="219"/>
      <c r="S181" s="219"/>
      <c r="T181" s="219"/>
      <c r="U181" s="219"/>
      <c r="V181" s="141"/>
      <c r="W181" s="140"/>
    </row>
    <row r="182" spans="1:23" ht="13" customHeight="1">
      <c r="A182" s="140"/>
      <c r="B182" s="228" t="s">
        <v>292</v>
      </c>
      <c r="C182" s="228"/>
      <c r="D182" s="228"/>
      <c r="E182" s="228"/>
      <c r="F182" s="228"/>
      <c r="G182" s="228"/>
      <c r="H182" s="228"/>
      <c r="I182" s="161"/>
      <c r="J182" s="161"/>
      <c r="K182" s="229" t="s">
        <v>293</v>
      </c>
      <c r="L182" s="229"/>
      <c r="M182" s="229"/>
      <c r="N182" s="229"/>
      <c r="O182" s="229" t="s">
        <v>293</v>
      </c>
      <c r="P182" s="229"/>
      <c r="Q182" s="229" t="s">
        <v>293</v>
      </c>
      <c r="R182" s="229"/>
      <c r="S182" s="229"/>
      <c r="T182" s="229"/>
      <c r="U182" s="229"/>
      <c r="V182" s="162"/>
      <c r="W182" s="140"/>
    </row>
    <row r="183" spans="1:23" ht="15" customHeight="1">
      <c r="A183" s="140"/>
      <c r="B183" s="142" t="s">
        <v>379</v>
      </c>
      <c r="C183" s="218" t="s">
        <v>380</v>
      </c>
      <c r="D183" s="218"/>
      <c r="E183" s="218"/>
      <c r="F183" s="218"/>
      <c r="G183" s="140"/>
      <c r="H183" s="140"/>
      <c r="I183" s="140"/>
      <c r="J183" s="140"/>
      <c r="K183" s="219" t="s">
        <v>386</v>
      </c>
      <c r="L183" s="219"/>
      <c r="M183" s="219"/>
      <c r="N183" s="219"/>
      <c r="O183" s="219" t="s">
        <v>276</v>
      </c>
      <c r="P183" s="219"/>
      <c r="Q183" s="219" t="s">
        <v>276</v>
      </c>
      <c r="R183" s="219"/>
      <c r="S183" s="219"/>
      <c r="T183" s="219"/>
      <c r="U183" s="219"/>
      <c r="V183" s="141"/>
      <c r="W183" s="140"/>
    </row>
    <row r="184" spans="1:23" ht="15" customHeight="1">
      <c r="A184" s="140"/>
      <c r="B184" s="142" t="s">
        <v>384</v>
      </c>
      <c r="C184" s="218" t="s">
        <v>385</v>
      </c>
      <c r="D184" s="218"/>
      <c r="E184" s="218"/>
      <c r="F184" s="218"/>
      <c r="G184" s="140"/>
      <c r="H184" s="140"/>
      <c r="I184" s="140"/>
      <c r="J184" s="140"/>
      <c r="K184" s="219" t="s">
        <v>423</v>
      </c>
      <c r="L184" s="219"/>
      <c r="M184" s="219"/>
      <c r="N184" s="219"/>
      <c r="O184" s="219" t="s">
        <v>276</v>
      </c>
      <c r="P184" s="219"/>
      <c r="Q184" s="219" t="s">
        <v>276</v>
      </c>
      <c r="R184" s="219"/>
      <c r="S184" s="219"/>
      <c r="T184" s="219"/>
      <c r="U184" s="219"/>
      <c r="V184" s="141"/>
      <c r="W184" s="140"/>
    </row>
    <row r="185" spans="1:23" ht="15" customHeight="1">
      <c r="A185" s="140"/>
      <c r="B185" s="142" t="s">
        <v>387</v>
      </c>
      <c r="C185" s="218" t="s">
        <v>388</v>
      </c>
      <c r="D185" s="218"/>
      <c r="E185" s="218"/>
      <c r="F185" s="218"/>
      <c r="G185" s="140"/>
      <c r="H185" s="140"/>
      <c r="I185" s="140"/>
      <c r="J185" s="140"/>
      <c r="K185" s="219" t="s">
        <v>308</v>
      </c>
      <c r="L185" s="219"/>
      <c r="M185" s="219"/>
      <c r="N185" s="219"/>
      <c r="O185" s="219" t="s">
        <v>276</v>
      </c>
      <c r="P185" s="219"/>
      <c r="Q185" s="219" t="s">
        <v>276</v>
      </c>
      <c r="R185" s="219"/>
      <c r="S185" s="219"/>
      <c r="T185" s="219"/>
      <c r="U185" s="219"/>
      <c r="V185" s="141"/>
      <c r="W185" s="140"/>
    </row>
    <row r="186" spans="1:23" ht="15" customHeight="1">
      <c r="A186" s="140"/>
      <c r="B186" s="142" t="s">
        <v>389</v>
      </c>
      <c r="C186" s="218" t="s">
        <v>390</v>
      </c>
      <c r="D186" s="218"/>
      <c r="E186" s="218"/>
      <c r="F186" s="218"/>
      <c r="G186" s="140"/>
      <c r="H186" s="140"/>
      <c r="I186" s="140"/>
      <c r="J186" s="140"/>
      <c r="K186" s="219" t="s">
        <v>426</v>
      </c>
      <c r="L186" s="219"/>
      <c r="M186" s="219"/>
      <c r="N186" s="219"/>
      <c r="O186" s="219" t="s">
        <v>276</v>
      </c>
      <c r="P186" s="219"/>
      <c r="Q186" s="219" t="s">
        <v>276</v>
      </c>
      <c r="R186" s="219"/>
      <c r="S186" s="219"/>
      <c r="T186" s="219"/>
      <c r="U186" s="219"/>
      <c r="V186" s="141"/>
      <c r="W186" s="140"/>
    </row>
    <row r="187" spans="1:23" ht="15" customHeight="1">
      <c r="A187" s="140"/>
      <c r="B187" s="142" t="s">
        <v>392</v>
      </c>
      <c r="C187" s="218" t="s">
        <v>393</v>
      </c>
      <c r="D187" s="218"/>
      <c r="E187" s="218"/>
      <c r="F187" s="218"/>
      <c r="G187" s="140"/>
      <c r="H187" s="140"/>
      <c r="I187" s="140"/>
      <c r="J187" s="140"/>
      <c r="K187" s="219" t="s">
        <v>304</v>
      </c>
      <c r="L187" s="219"/>
      <c r="M187" s="219"/>
      <c r="N187" s="219"/>
      <c r="O187" s="219" t="s">
        <v>276</v>
      </c>
      <c r="P187" s="219"/>
      <c r="Q187" s="219" t="s">
        <v>276</v>
      </c>
      <c r="R187" s="219"/>
      <c r="S187" s="219"/>
      <c r="T187" s="219"/>
      <c r="U187" s="219"/>
      <c r="V187" s="141"/>
      <c r="W187" s="140"/>
    </row>
    <row r="188" spans="1:23" ht="15" customHeight="1">
      <c r="A188" s="140"/>
      <c r="B188" s="142" t="s">
        <v>394</v>
      </c>
      <c r="C188" s="218" t="s">
        <v>395</v>
      </c>
      <c r="D188" s="218"/>
      <c r="E188" s="218"/>
      <c r="F188" s="218"/>
      <c r="G188" s="140"/>
      <c r="H188" s="140"/>
      <c r="I188" s="140"/>
      <c r="J188" s="140"/>
      <c r="K188" s="219" t="s">
        <v>396</v>
      </c>
      <c r="L188" s="219"/>
      <c r="M188" s="219"/>
      <c r="N188" s="219"/>
      <c r="O188" s="219" t="s">
        <v>276</v>
      </c>
      <c r="P188" s="219"/>
      <c r="Q188" s="219" t="s">
        <v>276</v>
      </c>
      <c r="R188" s="219"/>
      <c r="S188" s="219"/>
      <c r="T188" s="219"/>
      <c r="U188" s="219"/>
      <c r="V188" s="141"/>
      <c r="W188" s="140"/>
    </row>
    <row r="189" spans="1:23" ht="15" customHeight="1">
      <c r="A189" s="140"/>
      <c r="B189" s="142" t="s">
        <v>397</v>
      </c>
      <c r="C189" s="218" t="s">
        <v>398</v>
      </c>
      <c r="D189" s="218"/>
      <c r="E189" s="218"/>
      <c r="F189" s="218"/>
      <c r="G189" s="140"/>
      <c r="H189" s="140"/>
      <c r="I189" s="140"/>
      <c r="J189" s="140"/>
      <c r="K189" s="219" t="s">
        <v>308</v>
      </c>
      <c r="L189" s="219"/>
      <c r="M189" s="219"/>
      <c r="N189" s="219"/>
      <c r="O189" s="219" t="s">
        <v>276</v>
      </c>
      <c r="P189" s="219"/>
      <c r="Q189" s="219" t="s">
        <v>276</v>
      </c>
      <c r="R189" s="219"/>
      <c r="S189" s="219"/>
      <c r="T189" s="219"/>
      <c r="U189" s="219"/>
      <c r="V189" s="141"/>
      <c r="W189" s="140"/>
    </row>
    <row r="190" spans="1:23" ht="15" customHeight="1">
      <c r="A190" s="140"/>
      <c r="B190" s="142" t="s">
        <v>400</v>
      </c>
      <c r="C190" s="218" t="s">
        <v>401</v>
      </c>
      <c r="D190" s="218"/>
      <c r="E190" s="218"/>
      <c r="F190" s="218"/>
      <c r="G190" s="140"/>
      <c r="H190" s="140"/>
      <c r="I190" s="140"/>
      <c r="J190" s="140"/>
      <c r="K190" s="219" t="s">
        <v>443</v>
      </c>
      <c r="L190" s="219"/>
      <c r="M190" s="219"/>
      <c r="N190" s="219"/>
      <c r="O190" s="219" t="s">
        <v>276</v>
      </c>
      <c r="P190" s="219"/>
      <c r="Q190" s="219" t="s">
        <v>276</v>
      </c>
      <c r="R190" s="219"/>
      <c r="S190" s="219"/>
      <c r="T190" s="219"/>
      <c r="U190" s="219"/>
      <c r="V190" s="141"/>
      <c r="W190" s="140"/>
    </row>
    <row r="191" spans="1:23" ht="15" customHeight="1">
      <c r="A191" s="140"/>
      <c r="B191" s="142" t="s">
        <v>402</v>
      </c>
      <c r="C191" s="218" t="s">
        <v>403</v>
      </c>
      <c r="D191" s="218"/>
      <c r="E191" s="218"/>
      <c r="F191" s="218"/>
      <c r="G191" s="140"/>
      <c r="H191" s="140"/>
      <c r="I191" s="140"/>
      <c r="J191" s="140"/>
      <c r="K191" s="219" t="s">
        <v>386</v>
      </c>
      <c r="L191" s="219"/>
      <c r="M191" s="219"/>
      <c r="N191" s="219"/>
      <c r="O191" s="219" t="s">
        <v>276</v>
      </c>
      <c r="P191" s="219"/>
      <c r="Q191" s="219" t="s">
        <v>276</v>
      </c>
      <c r="R191" s="219"/>
      <c r="S191" s="219"/>
      <c r="T191" s="219"/>
      <c r="U191" s="219"/>
      <c r="V191" s="141"/>
      <c r="W191" s="140"/>
    </row>
    <row r="192" spans="1:23" ht="15" customHeight="1">
      <c r="A192" s="140"/>
      <c r="B192" s="142" t="s">
        <v>405</v>
      </c>
      <c r="C192" s="218" t="s">
        <v>406</v>
      </c>
      <c r="D192" s="218"/>
      <c r="E192" s="218"/>
      <c r="F192" s="218"/>
      <c r="G192" s="140"/>
      <c r="H192" s="140"/>
      <c r="I192" s="140"/>
      <c r="J192" s="140"/>
      <c r="K192" s="219" t="s">
        <v>386</v>
      </c>
      <c r="L192" s="219"/>
      <c r="M192" s="219"/>
      <c r="N192" s="219"/>
      <c r="O192" s="219" t="s">
        <v>276</v>
      </c>
      <c r="P192" s="219"/>
      <c r="Q192" s="219" t="s">
        <v>276</v>
      </c>
      <c r="R192" s="219"/>
      <c r="S192" s="219"/>
      <c r="T192" s="219"/>
      <c r="U192" s="219"/>
      <c r="V192" s="141"/>
      <c r="W192" s="140"/>
    </row>
    <row r="193" spans="1:23" ht="4" customHeight="1" thickBot="1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</row>
    <row r="194" spans="1:23" ht="1" customHeight="1">
      <c r="A194" s="140"/>
      <c r="B194" s="217"/>
      <c r="C194" s="217"/>
      <c r="D194" s="217"/>
      <c r="E194" s="217"/>
      <c r="F194" s="217"/>
      <c r="G194" s="217"/>
      <c r="H194" s="217"/>
      <c r="I194" s="217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140"/>
    </row>
    <row r="195" spans="1:23" ht="15" customHeight="1" thickBot="1">
      <c r="A195" s="140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140"/>
    </row>
    <row r="196" spans="1:23" ht="12" customHeight="1">
      <c r="A196" s="140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225" t="s">
        <v>252</v>
      </c>
      <c r="M196" s="225"/>
      <c r="N196" s="225"/>
      <c r="O196" s="225"/>
      <c r="P196" s="225"/>
      <c r="Q196" s="225"/>
      <c r="R196" s="225"/>
      <c r="S196" s="225"/>
      <c r="T196" s="225"/>
      <c r="U196" s="143"/>
      <c r="V196" s="143"/>
      <c r="W196" s="140"/>
    </row>
    <row r="197" spans="1:23" ht="12" customHeight="1" thickBot="1">
      <c r="A197" s="140"/>
      <c r="B197" s="220" t="s">
        <v>125</v>
      </c>
      <c r="C197" s="221" t="s">
        <v>126</v>
      </c>
      <c r="D197" s="221"/>
      <c r="E197" s="221"/>
      <c r="F197" s="221"/>
      <c r="G197" s="221"/>
      <c r="H197" s="221"/>
      <c r="I197" s="221"/>
      <c r="J197" s="140"/>
      <c r="K197" s="140"/>
      <c r="L197" s="140"/>
      <c r="M197" s="140"/>
      <c r="N197" s="145" t="s">
        <v>254</v>
      </c>
      <c r="O197" s="140"/>
      <c r="P197" s="145" t="s">
        <v>255</v>
      </c>
      <c r="Q197" s="140"/>
      <c r="R197" s="140"/>
      <c r="S197" s="140"/>
      <c r="T197" s="222" t="s">
        <v>256</v>
      </c>
      <c r="U197" s="222"/>
      <c r="V197" s="140"/>
      <c r="W197" s="140"/>
    </row>
    <row r="198" spans="1:23" ht="12" customHeight="1" thickBot="1">
      <c r="A198" s="140"/>
      <c r="B198" s="220"/>
      <c r="C198" s="221"/>
      <c r="D198" s="221"/>
      <c r="E198" s="221"/>
      <c r="F198" s="221"/>
      <c r="G198" s="221"/>
      <c r="H198" s="221"/>
      <c r="I198" s="221"/>
      <c r="J198" s="146"/>
      <c r="K198" s="223" t="s">
        <v>257</v>
      </c>
      <c r="L198" s="223"/>
      <c r="M198" s="223"/>
      <c r="N198" s="223"/>
      <c r="O198" s="223" t="s">
        <v>258</v>
      </c>
      <c r="P198" s="223"/>
      <c r="Q198" s="223" t="s">
        <v>259</v>
      </c>
      <c r="R198" s="223"/>
      <c r="S198" s="223"/>
      <c r="T198" s="223"/>
      <c r="U198" s="223"/>
      <c r="V198" s="144"/>
      <c r="W198" s="140"/>
    </row>
    <row r="199" spans="1:23" ht="4" customHeight="1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</row>
    <row r="200" spans="1:23" ht="15" customHeight="1">
      <c r="A200" s="140"/>
      <c r="B200" s="142" t="s">
        <v>408</v>
      </c>
      <c r="C200" s="218" t="s">
        <v>409</v>
      </c>
      <c r="D200" s="218"/>
      <c r="E200" s="218"/>
      <c r="F200" s="218"/>
      <c r="G200" s="140"/>
      <c r="H200" s="140"/>
      <c r="I200" s="140"/>
      <c r="J200" s="140"/>
      <c r="K200" s="219" t="s">
        <v>444</v>
      </c>
      <c r="L200" s="219"/>
      <c r="M200" s="219"/>
      <c r="N200" s="219"/>
      <c r="O200" s="219" t="s">
        <v>276</v>
      </c>
      <c r="P200" s="219"/>
      <c r="Q200" s="219" t="s">
        <v>276</v>
      </c>
      <c r="R200" s="219"/>
      <c r="S200" s="219"/>
      <c r="T200" s="219"/>
      <c r="U200" s="219"/>
      <c r="V200" s="141"/>
      <c r="W200" s="140"/>
    </row>
    <row r="201" spans="1:23" ht="15" customHeight="1">
      <c r="A201" s="140"/>
      <c r="B201" s="142" t="s">
        <v>413</v>
      </c>
      <c r="C201" s="218" t="s">
        <v>414</v>
      </c>
      <c r="D201" s="218"/>
      <c r="E201" s="218"/>
      <c r="F201" s="218"/>
      <c r="G201" s="140"/>
      <c r="H201" s="140"/>
      <c r="I201" s="140"/>
      <c r="J201" s="140"/>
      <c r="K201" s="219" t="s">
        <v>407</v>
      </c>
      <c r="L201" s="219"/>
      <c r="M201" s="219"/>
      <c r="N201" s="219"/>
      <c r="O201" s="219" t="s">
        <v>276</v>
      </c>
      <c r="P201" s="219"/>
      <c r="Q201" s="219" t="s">
        <v>276</v>
      </c>
      <c r="R201" s="219"/>
      <c r="S201" s="219"/>
      <c r="T201" s="219"/>
      <c r="U201" s="219"/>
      <c r="V201" s="141"/>
      <c r="W201" s="140"/>
    </row>
    <row r="202" spans="1:23" ht="15" customHeight="1">
      <c r="A202" s="140"/>
      <c r="B202" s="142" t="s">
        <v>416</v>
      </c>
      <c r="C202" s="218" t="s">
        <v>417</v>
      </c>
      <c r="D202" s="218"/>
      <c r="E202" s="218"/>
      <c r="F202" s="218"/>
      <c r="G202" s="140"/>
      <c r="H202" s="140"/>
      <c r="I202" s="140"/>
      <c r="J202" s="140"/>
      <c r="K202" s="219" t="s">
        <v>308</v>
      </c>
      <c r="L202" s="219"/>
      <c r="M202" s="219"/>
      <c r="N202" s="219"/>
      <c r="O202" s="219" t="s">
        <v>276</v>
      </c>
      <c r="P202" s="219"/>
      <c r="Q202" s="219" t="s">
        <v>276</v>
      </c>
      <c r="R202" s="219"/>
      <c r="S202" s="219"/>
      <c r="T202" s="219"/>
      <c r="U202" s="219"/>
      <c r="V202" s="141"/>
      <c r="W202" s="140"/>
    </row>
    <row r="203" spans="1:23" ht="15" customHeight="1">
      <c r="A203" s="140"/>
      <c r="B203" s="142" t="s">
        <v>419</v>
      </c>
      <c r="C203" s="218" t="s">
        <v>420</v>
      </c>
      <c r="D203" s="218"/>
      <c r="E203" s="218"/>
      <c r="F203" s="218"/>
      <c r="G203" s="140"/>
      <c r="H203" s="140"/>
      <c r="I203" s="140"/>
      <c r="J203" s="140"/>
      <c r="K203" s="219" t="s">
        <v>445</v>
      </c>
      <c r="L203" s="219"/>
      <c r="M203" s="219"/>
      <c r="N203" s="219"/>
      <c r="O203" s="219" t="s">
        <v>276</v>
      </c>
      <c r="P203" s="219"/>
      <c r="Q203" s="219" t="s">
        <v>276</v>
      </c>
      <c r="R203" s="219"/>
      <c r="S203" s="219"/>
      <c r="T203" s="219"/>
      <c r="U203" s="219"/>
      <c r="V203" s="141"/>
      <c r="W203" s="140"/>
    </row>
    <row r="204" spans="1:23" ht="15" customHeight="1">
      <c r="A204" s="140"/>
      <c r="B204" s="142" t="s">
        <v>421</v>
      </c>
      <c r="C204" s="218" t="s">
        <v>422</v>
      </c>
      <c r="D204" s="218"/>
      <c r="E204" s="218"/>
      <c r="F204" s="218"/>
      <c r="G204" s="140"/>
      <c r="H204" s="140"/>
      <c r="I204" s="140"/>
      <c r="J204" s="140"/>
      <c r="K204" s="219" t="s">
        <v>423</v>
      </c>
      <c r="L204" s="219"/>
      <c r="M204" s="219"/>
      <c r="N204" s="219"/>
      <c r="O204" s="219" t="s">
        <v>276</v>
      </c>
      <c r="P204" s="219"/>
      <c r="Q204" s="219" t="s">
        <v>276</v>
      </c>
      <c r="R204" s="219"/>
      <c r="S204" s="219"/>
      <c r="T204" s="219"/>
      <c r="U204" s="219"/>
      <c r="V204" s="141"/>
      <c r="W204" s="140"/>
    </row>
    <row r="205" spans="1:23" ht="15" customHeight="1">
      <c r="A205" s="140"/>
      <c r="B205" s="142" t="s">
        <v>427</v>
      </c>
      <c r="C205" s="218" t="s">
        <v>428</v>
      </c>
      <c r="D205" s="218"/>
      <c r="E205" s="218"/>
      <c r="F205" s="218"/>
      <c r="G205" s="140"/>
      <c r="H205" s="140"/>
      <c r="I205" s="140"/>
      <c r="J205" s="140"/>
      <c r="K205" s="219" t="s">
        <v>399</v>
      </c>
      <c r="L205" s="219"/>
      <c r="M205" s="219"/>
      <c r="N205" s="219"/>
      <c r="O205" s="219" t="s">
        <v>276</v>
      </c>
      <c r="P205" s="219"/>
      <c r="Q205" s="219" t="s">
        <v>276</v>
      </c>
      <c r="R205" s="219"/>
      <c r="S205" s="219"/>
      <c r="T205" s="219"/>
      <c r="U205" s="219"/>
      <c r="V205" s="141"/>
      <c r="W205" s="140"/>
    </row>
    <row r="206" spans="1:23" ht="15" customHeight="1">
      <c r="A206" s="140"/>
      <c r="B206" s="142" t="s">
        <v>430</v>
      </c>
      <c r="C206" s="218" t="s">
        <v>431</v>
      </c>
      <c r="D206" s="218"/>
      <c r="E206" s="218"/>
      <c r="F206" s="218"/>
      <c r="G206" s="140"/>
      <c r="H206" s="140"/>
      <c r="I206" s="140"/>
      <c r="J206" s="140"/>
      <c r="K206" s="219" t="s">
        <v>443</v>
      </c>
      <c r="L206" s="219"/>
      <c r="M206" s="219"/>
      <c r="N206" s="219"/>
      <c r="O206" s="219" t="s">
        <v>276</v>
      </c>
      <c r="P206" s="219"/>
      <c r="Q206" s="219" t="s">
        <v>276</v>
      </c>
      <c r="R206" s="219"/>
      <c r="S206" s="219"/>
      <c r="T206" s="219"/>
      <c r="U206" s="219"/>
      <c r="V206" s="141"/>
      <c r="W206" s="140"/>
    </row>
    <row r="207" spans="1:23" ht="15" customHeight="1">
      <c r="A207" s="140"/>
      <c r="B207" s="142" t="s">
        <v>432</v>
      </c>
      <c r="C207" s="218" t="s">
        <v>433</v>
      </c>
      <c r="D207" s="218"/>
      <c r="E207" s="218"/>
      <c r="F207" s="218"/>
      <c r="G207" s="140"/>
      <c r="H207" s="140"/>
      <c r="I207" s="140"/>
      <c r="J207" s="140"/>
      <c r="K207" s="219" t="s">
        <v>446</v>
      </c>
      <c r="L207" s="219"/>
      <c r="M207" s="219"/>
      <c r="N207" s="219"/>
      <c r="O207" s="219" t="s">
        <v>276</v>
      </c>
      <c r="P207" s="219"/>
      <c r="Q207" s="219" t="s">
        <v>276</v>
      </c>
      <c r="R207" s="219"/>
      <c r="S207" s="219"/>
      <c r="T207" s="219"/>
      <c r="U207" s="219"/>
      <c r="V207" s="141"/>
      <c r="W207" s="140"/>
    </row>
    <row r="208" spans="1:23" ht="15" customHeight="1">
      <c r="A208" s="140"/>
      <c r="B208" s="142" t="s">
        <v>434</v>
      </c>
      <c r="C208" s="218" t="s">
        <v>435</v>
      </c>
      <c r="D208" s="218"/>
      <c r="E208" s="218"/>
      <c r="F208" s="218"/>
      <c r="G208" s="140"/>
      <c r="H208" s="140"/>
      <c r="I208" s="140"/>
      <c r="J208" s="140"/>
      <c r="K208" s="219" t="s">
        <v>423</v>
      </c>
      <c r="L208" s="219"/>
      <c r="M208" s="219"/>
      <c r="N208" s="219"/>
      <c r="O208" s="219" t="s">
        <v>276</v>
      </c>
      <c r="P208" s="219"/>
      <c r="Q208" s="219" t="s">
        <v>276</v>
      </c>
      <c r="R208" s="219"/>
      <c r="S208" s="219"/>
      <c r="T208" s="219"/>
      <c r="U208" s="219"/>
      <c r="V208" s="141"/>
      <c r="W208" s="140"/>
    </row>
    <row r="209" spans="1:23" ht="15" customHeight="1">
      <c r="A209" s="140"/>
      <c r="B209" s="142" t="s">
        <v>436</v>
      </c>
      <c r="C209" s="218" t="s">
        <v>437</v>
      </c>
      <c r="D209" s="218"/>
      <c r="E209" s="218"/>
      <c r="F209" s="218"/>
      <c r="G209" s="140"/>
      <c r="H209" s="140"/>
      <c r="I209" s="140"/>
      <c r="J209" s="140"/>
      <c r="K209" s="219" t="s">
        <v>376</v>
      </c>
      <c r="L209" s="219"/>
      <c r="M209" s="219"/>
      <c r="N209" s="219"/>
      <c r="O209" s="219" t="s">
        <v>276</v>
      </c>
      <c r="P209" s="219"/>
      <c r="Q209" s="219" t="s">
        <v>276</v>
      </c>
      <c r="R209" s="219"/>
      <c r="S209" s="219"/>
      <c r="T209" s="219"/>
      <c r="U209" s="219"/>
      <c r="V209" s="141"/>
      <c r="W209" s="140"/>
    </row>
    <row r="210" spans="1:23" ht="13" customHeight="1">
      <c r="A210" s="140"/>
      <c r="B210" s="226" t="s">
        <v>296</v>
      </c>
      <c r="C210" s="226"/>
      <c r="D210" s="226"/>
      <c r="E210" s="226"/>
      <c r="F210" s="226"/>
      <c r="G210" s="226"/>
      <c r="H210" s="226"/>
      <c r="I210" s="159"/>
      <c r="J210" s="159"/>
      <c r="K210" s="227" t="s">
        <v>447</v>
      </c>
      <c r="L210" s="227"/>
      <c r="M210" s="227"/>
      <c r="N210" s="227"/>
      <c r="O210" s="227" t="s">
        <v>447</v>
      </c>
      <c r="P210" s="227"/>
      <c r="Q210" s="227" t="s">
        <v>447</v>
      </c>
      <c r="R210" s="227"/>
      <c r="S210" s="227"/>
      <c r="T210" s="227"/>
      <c r="U210" s="227"/>
      <c r="V210" s="160"/>
      <c r="W210" s="140"/>
    </row>
    <row r="211" spans="1:23" ht="13" customHeight="1">
      <c r="A211" s="140"/>
      <c r="B211" s="228" t="s">
        <v>272</v>
      </c>
      <c r="C211" s="228"/>
      <c r="D211" s="228"/>
      <c r="E211" s="228"/>
      <c r="F211" s="228"/>
      <c r="G211" s="228"/>
      <c r="H211" s="228"/>
      <c r="I211" s="161"/>
      <c r="J211" s="161"/>
      <c r="K211" s="229" t="s">
        <v>297</v>
      </c>
      <c r="L211" s="229"/>
      <c r="M211" s="229"/>
      <c r="N211" s="229"/>
      <c r="O211" s="229" t="s">
        <v>297</v>
      </c>
      <c r="P211" s="229"/>
      <c r="Q211" s="229" t="s">
        <v>297</v>
      </c>
      <c r="R211" s="229"/>
      <c r="S211" s="229"/>
      <c r="T211" s="229"/>
      <c r="U211" s="229"/>
      <c r="V211" s="162"/>
      <c r="W211" s="140"/>
    </row>
    <row r="212" spans="1:23" ht="15" customHeight="1">
      <c r="A212" s="140"/>
      <c r="B212" s="142" t="s">
        <v>448</v>
      </c>
      <c r="C212" s="218" t="s">
        <v>449</v>
      </c>
      <c r="D212" s="218"/>
      <c r="E212" s="218"/>
      <c r="F212" s="218"/>
      <c r="G212" s="140"/>
      <c r="H212" s="140"/>
      <c r="I212" s="140"/>
      <c r="J212" s="140"/>
      <c r="K212" s="219" t="s">
        <v>302</v>
      </c>
      <c r="L212" s="219"/>
      <c r="M212" s="219"/>
      <c r="N212" s="219"/>
      <c r="O212" s="219" t="s">
        <v>276</v>
      </c>
      <c r="P212" s="219"/>
      <c r="Q212" s="219" t="s">
        <v>276</v>
      </c>
      <c r="R212" s="219"/>
      <c r="S212" s="219"/>
      <c r="T212" s="219"/>
      <c r="U212" s="219"/>
      <c r="V212" s="141"/>
      <c r="W212" s="140"/>
    </row>
    <row r="213" spans="1:23" ht="15" customHeight="1">
      <c r="A213" s="140"/>
      <c r="B213" s="142" t="s">
        <v>450</v>
      </c>
      <c r="C213" s="218" t="s">
        <v>451</v>
      </c>
      <c r="D213" s="218"/>
      <c r="E213" s="218"/>
      <c r="F213" s="218"/>
      <c r="G213" s="140"/>
      <c r="H213" s="140"/>
      <c r="I213" s="140"/>
      <c r="J213" s="140"/>
      <c r="K213" s="219" t="s">
        <v>302</v>
      </c>
      <c r="L213" s="219"/>
      <c r="M213" s="219"/>
      <c r="N213" s="219"/>
      <c r="O213" s="219" t="s">
        <v>276</v>
      </c>
      <c r="P213" s="219"/>
      <c r="Q213" s="219" t="s">
        <v>276</v>
      </c>
      <c r="R213" s="219"/>
      <c r="S213" s="219"/>
      <c r="T213" s="219"/>
      <c r="U213" s="219"/>
      <c r="V213" s="141"/>
      <c r="W213" s="140"/>
    </row>
    <row r="214" spans="1:23" ht="13" customHeight="1">
      <c r="A214" s="140"/>
      <c r="B214" s="228" t="s">
        <v>288</v>
      </c>
      <c r="C214" s="228"/>
      <c r="D214" s="228"/>
      <c r="E214" s="228"/>
      <c r="F214" s="228"/>
      <c r="G214" s="228"/>
      <c r="H214" s="228"/>
      <c r="I214" s="161"/>
      <c r="J214" s="161"/>
      <c r="K214" s="229" t="s">
        <v>297</v>
      </c>
      <c r="L214" s="229"/>
      <c r="M214" s="229"/>
      <c r="N214" s="229"/>
      <c r="O214" s="229" t="s">
        <v>297</v>
      </c>
      <c r="P214" s="229"/>
      <c r="Q214" s="229" t="s">
        <v>297</v>
      </c>
      <c r="R214" s="229"/>
      <c r="S214" s="229"/>
      <c r="T214" s="229"/>
      <c r="U214" s="229"/>
      <c r="V214" s="162"/>
      <c r="W214" s="140"/>
    </row>
    <row r="215" spans="1:23" ht="15" customHeight="1">
      <c r="A215" s="140"/>
      <c r="B215" s="142" t="s">
        <v>448</v>
      </c>
      <c r="C215" s="218" t="s">
        <v>449</v>
      </c>
      <c r="D215" s="218"/>
      <c r="E215" s="218"/>
      <c r="F215" s="218"/>
      <c r="G215" s="140"/>
      <c r="H215" s="140"/>
      <c r="I215" s="140"/>
      <c r="J215" s="140"/>
      <c r="K215" s="219" t="s">
        <v>302</v>
      </c>
      <c r="L215" s="219"/>
      <c r="M215" s="219"/>
      <c r="N215" s="219"/>
      <c r="O215" s="219" t="s">
        <v>276</v>
      </c>
      <c r="P215" s="219"/>
      <c r="Q215" s="219" t="s">
        <v>276</v>
      </c>
      <c r="R215" s="219"/>
      <c r="S215" s="219"/>
      <c r="T215" s="219"/>
      <c r="U215" s="219"/>
      <c r="V215" s="141"/>
      <c r="W215" s="140"/>
    </row>
    <row r="216" spans="1:23" ht="15" customHeight="1">
      <c r="A216" s="140"/>
      <c r="B216" s="142" t="s">
        <v>450</v>
      </c>
      <c r="C216" s="218" t="s">
        <v>451</v>
      </c>
      <c r="D216" s="218"/>
      <c r="E216" s="218"/>
      <c r="F216" s="218"/>
      <c r="G216" s="140"/>
      <c r="H216" s="140"/>
      <c r="I216" s="140"/>
      <c r="J216" s="140"/>
      <c r="K216" s="219" t="s">
        <v>302</v>
      </c>
      <c r="L216" s="219"/>
      <c r="M216" s="219"/>
      <c r="N216" s="219"/>
      <c r="O216" s="219" t="s">
        <v>276</v>
      </c>
      <c r="P216" s="219"/>
      <c r="Q216" s="219" t="s">
        <v>276</v>
      </c>
      <c r="R216" s="219"/>
      <c r="S216" s="219"/>
      <c r="T216" s="219"/>
      <c r="U216" s="219"/>
      <c r="V216" s="141"/>
      <c r="W216" s="140"/>
    </row>
    <row r="217" spans="1:23" ht="13" customHeight="1">
      <c r="A217" s="140"/>
      <c r="B217" s="226" t="s">
        <v>300</v>
      </c>
      <c r="C217" s="226"/>
      <c r="D217" s="226"/>
      <c r="E217" s="226"/>
      <c r="F217" s="226"/>
      <c r="G217" s="226"/>
      <c r="H217" s="226"/>
      <c r="I217" s="159"/>
      <c r="J217" s="159"/>
      <c r="K217" s="227" t="s">
        <v>452</v>
      </c>
      <c r="L217" s="227"/>
      <c r="M217" s="227"/>
      <c r="N217" s="227"/>
      <c r="O217" s="227" t="s">
        <v>452</v>
      </c>
      <c r="P217" s="227"/>
      <c r="Q217" s="227" t="s">
        <v>452</v>
      </c>
      <c r="R217" s="227"/>
      <c r="S217" s="227"/>
      <c r="T217" s="227"/>
      <c r="U217" s="227"/>
      <c r="V217" s="160"/>
      <c r="W217" s="140"/>
    </row>
    <row r="218" spans="1:23" ht="13" customHeight="1">
      <c r="A218" s="140"/>
      <c r="B218" s="228" t="s">
        <v>272</v>
      </c>
      <c r="C218" s="228"/>
      <c r="D218" s="228"/>
      <c r="E218" s="228"/>
      <c r="F218" s="228"/>
      <c r="G218" s="228"/>
      <c r="H218" s="228"/>
      <c r="I218" s="161"/>
      <c r="J218" s="161"/>
      <c r="K218" s="229" t="s">
        <v>302</v>
      </c>
      <c r="L218" s="229"/>
      <c r="M218" s="229"/>
      <c r="N218" s="229"/>
      <c r="O218" s="229" t="s">
        <v>302</v>
      </c>
      <c r="P218" s="229"/>
      <c r="Q218" s="229" t="s">
        <v>302</v>
      </c>
      <c r="R218" s="229"/>
      <c r="S218" s="229"/>
      <c r="T218" s="229"/>
      <c r="U218" s="229"/>
      <c r="V218" s="162"/>
      <c r="W218" s="140"/>
    </row>
    <row r="219" spans="1:23" ht="15" customHeight="1">
      <c r="A219" s="140"/>
      <c r="B219" s="142" t="s">
        <v>453</v>
      </c>
      <c r="C219" s="218" t="s">
        <v>454</v>
      </c>
      <c r="D219" s="218"/>
      <c r="E219" s="218"/>
      <c r="F219" s="218"/>
      <c r="G219" s="140"/>
      <c r="H219" s="140"/>
      <c r="I219" s="140"/>
      <c r="J219" s="140"/>
      <c r="K219" s="219" t="s">
        <v>302</v>
      </c>
      <c r="L219" s="219"/>
      <c r="M219" s="219"/>
      <c r="N219" s="219"/>
      <c r="O219" s="219" t="s">
        <v>276</v>
      </c>
      <c r="P219" s="219"/>
      <c r="Q219" s="219" t="s">
        <v>276</v>
      </c>
      <c r="R219" s="219"/>
      <c r="S219" s="219"/>
      <c r="T219" s="219"/>
      <c r="U219" s="219"/>
      <c r="V219" s="141"/>
      <c r="W219" s="140"/>
    </row>
    <row r="220" spans="1:23" ht="13" customHeight="1">
      <c r="A220" s="140"/>
      <c r="B220" s="228" t="s">
        <v>288</v>
      </c>
      <c r="C220" s="228"/>
      <c r="D220" s="228"/>
      <c r="E220" s="228"/>
      <c r="F220" s="228"/>
      <c r="G220" s="228"/>
      <c r="H220" s="228"/>
      <c r="I220" s="161"/>
      <c r="J220" s="161"/>
      <c r="K220" s="229" t="s">
        <v>302</v>
      </c>
      <c r="L220" s="229"/>
      <c r="M220" s="229"/>
      <c r="N220" s="229"/>
      <c r="O220" s="229" t="s">
        <v>302</v>
      </c>
      <c r="P220" s="229"/>
      <c r="Q220" s="229" t="s">
        <v>302</v>
      </c>
      <c r="R220" s="229"/>
      <c r="S220" s="229"/>
      <c r="T220" s="229"/>
      <c r="U220" s="229"/>
      <c r="V220" s="162"/>
      <c r="W220" s="140"/>
    </row>
    <row r="221" spans="1:23" ht="15" customHeight="1">
      <c r="A221" s="140"/>
      <c r="B221" s="142" t="s">
        <v>453</v>
      </c>
      <c r="C221" s="218" t="s">
        <v>454</v>
      </c>
      <c r="D221" s="218"/>
      <c r="E221" s="218"/>
      <c r="F221" s="218"/>
      <c r="G221" s="140"/>
      <c r="H221" s="140"/>
      <c r="I221" s="140"/>
      <c r="J221" s="140"/>
      <c r="K221" s="219" t="s">
        <v>302</v>
      </c>
      <c r="L221" s="219"/>
      <c r="M221" s="219"/>
      <c r="N221" s="219"/>
      <c r="O221" s="219" t="s">
        <v>276</v>
      </c>
      <c r="P221" s="219"/>
      <c r="Q221" s="219" t="s">
        <v>276</v>
      </c>
      <c r="R221" s="219"/>
      <c r="S221" s="219"/>
      <c r="T221" s="219"/>
      <c r="U221" s="219"/>
      <c r="V221" s="141"/>
      <c r="W221" s="140"/>
    </row>
    <row r="222" spans="1:23" ht="13" customHeight="1">
      <c r="A222" s="140"/>
      <c r="B222" s="228" t="s">
        <v>303</v>
      </c>
      <c r="C222" s="228"/>
      <c r="D222" s="228"/>
      <c r="E222" s="228"/>
      <c r="F222" s="228"/>
      <c r="G222" s="228"/>
      <c r="H222" s="228"/>
      <c r="I222" s="161"/>
      <c r="J222" s="161"/>
      <c r="K222" s="229" t="s">
        <v>304</v>
      </c>
      <c r="L222" s="229"/>
      <c r="M222" s="229"/>
      <c r="N222" s="229"/>
      <c r="O222" s="229" t="s">
        <v>304</v>
      </c>
      <c r="P222" s="229"/>
      <c r="Q222" s="229" t="s">
        <v>304</v>
      </c>
      <c r="R222" s="229"/>
      <c r="S222" s="229"/>
      <c r="T222" s="229"/>
      <c r="U222" s="229"/>
      <c r="V222" s="162"/>
      <c r="W222" s="140"/>
    </row>
    <row r="223" spans="1:23" ht="15" customHeight="1">
      <c r="A223" s="140"/>
      <c r="B223" s="142" t="s">
        <v>453</v>
      </c>
      <c r="C223" s="218" t="s">
        <v>454</v>
      </c>
      <c r="D223" s="218"/>
      <c r="E223" s="218"/>
      <c r="F223" s="218"/>
      <c r="G223" s="140"/>
      <c r="H223" s="140"/>
      <c r="I223" s="140"/>
      <c r="J223" s="140"/>
      <c r="K223" s="219" t="s">
        <v>304</v>
      </c>
      <c r="L223" s="219"/>
      <c r="M223" s="219"/>
      <c r="N223" s="219"/>
      <c r="O223" s="219" t="s">
        <v>276</v>
      </c>
      <c r="P223" s="219"/>
      <c r="Q223" s="219" t="s">
        <v>276</v>
      </c>
      <c r="R223" s="219"/>
      <c r="S223" s="219"/>
      <c r="T223" s="219"/>
      <c r="U223" s="219"/>
      <c r="V223" s="141"/>
      <c r="W223" s="140"/>
    </row>
    <row r="224" spans="1:23" ht="13" customHeight="1" thickBot="1">
      <c r="A224" s="140"/>
      <c r="B224" s="226" t="s">
        <v>306</v>
      </c>
      <c r="C224" s="226"/>
      <c r="D224" s="226"/>
      <c r="E224" s="226"/>
      <c r="F224" s="226"/>
      <c r="G224" s="226"/>
      <c r="H224" s="226"/>
      <c r="I224" s="159"/>
      <c r="J224" s="159"/>
      <c r="K224" s="227" t="s">
        <v>297</v>
      </c>
      <c r="L224" s="227"/>
      <c r="M224" s="227"/>
      <c r="N224" s="227"/>
      <c r="O224" s="227" t="s">
        <v>297</v>
      </c>
      <c r="P224" s="227"/>
      <c r="Q224" s="227" t="s">
        <v>297</v>
      </c>
      <c r="R224" s="227"/>
      <c r="S224" s="227"/>
      <c r="T224" s="227"/>
      <c r="U224" s="227"/>
      <c r="V224" s="160"/>
      <c r="W224" s="140"/>
    </row>
    <row r="225" spans="1:23" ht="12" customHeight="1">
      <c r="A225" s="140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225" t="s">
        <v>252</v>
      </c>
      <c r="M225" s="225"/>
      <c r="N225" s="225"/>
      <c r="O225" s="225"/>
      <c r="P225" s="225"/>
      <c r="Q225" s="225"/>
      <c r="R225" s="225"/>
      <c r="S225" s="225"/>
      <c r="T225" s="225"/>
      <c r="U225" s="143"/>
      <c r="V225" s="143"/>
      <c r="W225" s="140"/>
    </row>
    <row r="226" spans="1:23" ht="12" customHeight="1" thickBot="1">
      <c r="A226" s="140"/>
      <c r="B226" s="220" t="s">
        <v>125</v>
      </c>
      <c r="C226" s="221" t="s">
        <v>126</v>
      </c>
      <c r="D226" s="221"/>
      <c r="E226" s="221"/>
      <c r="F226" s="221"/>
      <c r="G226" s="221"/>
      <c r="H226" s="221"/>
      <c r="I226" s="221"/>
      <c r="J226" s="140"/>
      <c r="K226" s="140"/>
      <c r="L226" s="140"/>
      <c r="M226" s="140"/>
      <c r="N226" s="145" t="s">
        <v>254</v>
      </c>
      <c r="O226" s="140"/>
      <c r="P226" s="145" t="s">
        <v>255</v>
      </c>
      <c r="Q226" s="140"/>
      <c r="R226" s="140"/>
      <c r="S226" s="140"/>
      <c r="T226" s="222" t="s">
        <v>256</v>
      </c>
      <c r="U226" s="222"/>
      <c r="V226" s="140"/>
      <c r="W226" s="140"/>
    </row>
    <row r="227" spans="1:23" ht="12" customHeight="1" thickBot="1">
      <c r="A227" s="140"/>
      <c r="B227" s="220"/>
      <c r="C227" s="221"/>
      <c r="D227" s="221"/>
      <c r="E227" s="221"/>
      <c r="F227" s="221"/>
      <c r="G227" s="221"/>
      <c r="H227" s="221"/>
      <c r="I227" s="221"/>
      <c r="J227" s="146"/>
      <c r="K227" s="223" t="s">
        <v>257</v>
      </c>
      <c r="L227" s="223"/>
      <c r="M227" s="223"/>
      <c r="N227" s="223"/>
      <c r="O227" s="223" t="s">
        <v>258</v>
      </c>
      <c r="P227" s="223"/>
      <c r="Q227" s="223" t="s">
        <v>259</v>
      </c>
      <c r="R227" s="223"/>
      <c r="S227" s="223"/>
      <c r="T227" s="223"/>
      <c r="U227" s="223"/>
      <c r="V227" s="144"/>
      <c r="W227" s="140"/>
    </row>
    <row r="228" spans="1:23" ht="4" customHeight="1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</row>
    <row r="229" spans="1:23" ht="13" customHeight="1">
      <c r="A229" s="140"/>
      <c r="B229" s="228" t="s">
        <v>272</v>
      </c>
      <c r="C229" s="228"/>
      <c r="D229" s="228"/>
      <c r="E229" s="228"/>
      <c r="F229" s="228"/>
      <c r="G229" s="228"/>
      <c r="H229" s="228"/>
      <c r="I229" s="161"/>
      <c r="J229" s="161"/>
      <c r="K229" s="229" t="s">
        <v>302</v>
      </c>
      <c r="L229" s="229"/>
      <c r="M229" s="229"/>
      <c r="N229" s="229"/>
      <c r="O229" s="229" t="s">
        <v>302</v>
      </c>
      <c r="P229" s="229"/>
      <c r="Q229" s="229" t="s">
        <v>302</v>
      </c>
      <c r="R229" s="229"/>
      <c r="S229" s="229"/>
      <c r="T229" s="229"/>
      <c r="U229" s="229"/>
      <c r="V229" s="162"/>
      <c r="W229" s="140"/>
    </row>
    <row r="230" spans="1:23" ht="15" customHeight="1">
      <c r="A230" s="140"/>
      <c r="B230" s="142" t="s">
        <v>455</v>
      </c>
      <c r="C230" s="218" t="s">
        <v>456</v>
      </c>
      <c r="D230" s="218"/>
      <c r="E230" s="218"/>
      <c r="F230" s="218"/>
      <c r="G230" s="140"/>
      <c r="H230" s="140"/>
      <c r="I230" s="140"/>
      <c r="J230" s="140"/>
      <c r="K230" s="219" t="s">
        <v>302</v>
      </c>
      <c r="L230" s="219"/>
      <c r="M230" s="219"/>
      <c r="N230" s="219"/>
      <c r="O230" s="219" t="s">
        <v>276</v>
      </c>
      <c r="P230" s="219"/>
      <c r="Q230" s="219" t="s">
        <v>276</v>
      </c>
      <c r="R230" s="219"/>
      <c r="S230" s="219"/>
      <c r="T230" s="219"/>
      <c r="U230" s="219"/>
      <c r="V230" s="141"/>
      <c r="W230" s="140"/>
    </row>
    <row r="231" spans="1:23" ht="13" customHeight="1">
      <c r="A231" s="140"/>
      <c r="B231" s="228" t="s">
        <v>288</v>
      </c>
      <c r="C231" s="228"/>
      <c r="D231" s="228"/>
      <c r="E231" s="228"/>
      <c r="F231" s="228"/>
      <c r="G231" s="228"/>
      <c r="H231" s="228"/>
      <c r="I231" s="161"/>
      <c r="J231" s="161"/>
      <c r="K231" s="229" t="s">
        <v>308</v>
      </c>
      <c r="L231" s="229"/>
      <c r="M231" s="229"/>
      <c r="N231" s="229"/>
      <c r="O231" s="229" t="s">
        <v>308</v>
      </c>
      <c r="P231" s="229"/>
      <c r="Q231" s="229" t="s">
        <v>308</v>
      </c>
      <c r="R231" s="229"/>
      <c r="S231" s="229"/>
      <c r="T231" s="229"/>
      <c r="U231" s="229"/>
      <c r="V231" s="162"/>
      <c r="W231" s="140"/>
    </row>
    <row r="232" spans="1:23" ht="15" customHeight="1">
      <c r="A232" s="140"/>
      <c r="B232" s="142" t="s">
        <v>455</v>
      </c>
      <c r="C232" s="218" t="s">
        <v>456</v>
      </c>
      <c r="D232" s="218"/>
      <c r="E232" s="218"/>
      <c r="F232" s="218"/>
      <c r="G232" s="140"/>
      <c r="H232" s="140"/>
      <c r="I232" s="140"/>
      <c r="J232" s="140"/>
      <c r="K232" s="219" t="s">
        <v>308</v>
      </c>
      <c r="L232" s="219"/>
      <c r="M232" s="219"/>
      <c r="N232" s="219"/>
      <c r="O232" s="219" t="s">
        <v>276</v>
      </c>
      <c r="P232" s="219"/>
      <c r="Q232" s="219" t="s">
        <v>276</v>
      </c>
      <c r="R232" s="219"/>
      <c r="S232" s="219"/>
      <c r="T232" s="219"/>
      <c r="U232" s="219"/>
      <c r="V232" s="141"/>
      <c r="W232" s="140"/>
    </row>
    <row r="233" spans="1:23" ht="13" customHeight="1">
      <c r="A233" s="140"/>
      <c r="B233" s="228" t="s">
        <v>303</v>
      </c>
      <c r="C233" s="228"/>
      <c r="D233" s="228"/>
      <c r="E233" s="228"/>
      <c r="F233" s="228"/>
      <c r="G233" s="228"/>
      <c r="H233" s="228"/>
      <c r="I233" s="161"/>
      <c r="J233" s="161"/>
      <c r="K233" s="229" t="s">
        <v>308</v>
      </c>
      <c r="L233" s="229"/>
      <c r="M233" s="229"/>
      <c r="N233" s="229"/>
      <c r="O233" s="229" t="s">
        <v>308</v>
      </c>
      <c r="P233" s="229"/>
      <c r="Q233" s="229" t="s">
        <v>308</v>
      </c>
      <c r="R233" s="229"/>
      <c r="S233" s="229"/>
      <c r="T233" s="229"/>
      <c r="U233" s="229"/>
      <c r="V233" s="162"/>
      <c r="W233" s="140"/>
    </row>
    <row r="234" spans="1:23" ht="15" customHeight="1">
      <c r="A234" s="140"/>
      <c r="B234" s="142" t="s">
        <v>455</v>
      </c>
      <c r="C234" s="218" t="s">
        <v>456</v>
      </c>
      <c r="D234" s="218"/>
      <c r="E234" s="218"/>
      <c r="F234" s="218"/>
      <c r="G234" s="140"/>
      <c r="H234" s="140"/>
      <c r="I234" s="140"/>
      <c r="J234" s="140"/>
      <c r="K234" s="219" t="s">
        <v>308</v>
      </c>
      <c r="L234" s="219"/>
      <c r="M234" s="219"/>
      <c r="N234" s="219"/>
      <c r="O234" s="219" t="s">
        <v>276</v>
      </c>
      <c r="P234" s="219"/>
      <c r="Q234" s="219" t="s">
        <v>276</v>
      </c>
      <c r="R234" s="219"/>
      <c r="S234" s="219"/>
      <c r="T234" s="219"/>
      <c r="U234" s="219"/>
      <c r="V234" s="141"/>
      <c r="W234" s="140"/>
    </row>
    <row r="235" spans="1:23" ht="13" customHeight="1">
      <c r="A235" s="140"/>
      <c r="B235" s="226" t="s">
        <v>309</v>
      </c>
      <c r="C235" s="226"/>
      <c r="D235" s="226"/>
      <c r="E235" s="226"/>
      <c r="F235" s="226"/>
      <c r="G235" s="226"/>
      <c r="H235" s="226"/>
      <c r="I235" s="159"/>
      <c r="J235" s="159"/>
      <c r="K235" s="227" t="s">
        <v>310</v>
      </c>
      <c r="L235" s="227"/>
      <c r="M235" s="227"/>
      <c r="N235" s="227"/>
      <c r="O235" s="227" t="s">
        <v>311</v>
      </c>
      <c r="P235" s="227"/>
      <c r="Q235" s="227" t="s">
        <v>311</v>
      </c>
      <c r="R235" s="227"/>
      <c r="S235" s="227"/>
      <c r="T235" s="227"/>
      <c r="U235" s="227"/>
      <c r="V235" s="160"/>
      <c r="W235" s="140"/>
    </row>
    <row r="236" spans="1:23" ht="13" customHeight="1">
      <c r="A236" s="140"/>
      <c r="B236" s="228" t="s">
        <v>312</v>
      </c>
      <c r="C236" s="228"/>
      <c r="D236" s="228"/>
      <c r="E236" s="228"/>
      <c r="F236" s="228"/>
      <c r="G236" s="228"/>
      <c r="H236" s="228"/>
      <c r="I236" s="161"/>
      <c r="J236" s="161"/>
      <c r="K236" s="229" t="s">
        <v>310</v>
      </c>
      <c r="L236" s="229"/>
      <c r="M236" s="229"/>
      <c r="N236" s="229"/>
      <c r="O236" s="229" t="s">
        <v>311</v>
      </c>
      <c r="P236" s="229"/>
      <c r="Q236" s="229" t="s">
        <v>311</v>
      </c>
      <c r="R236" s="229"/>
      <c r="S236" s="229"/>
      <c r="T236" s="229"/>
      <c r="U236" s="229"/>
      <c r="V236" s="162"/>
      <c r="W236" s="140"/>
    </row>
    <row r="237" spans="1:23" ht="15" customHeight="1">
      <c r="A237" s="140"/>
      <c r="B237" s="142" t="s">
        <v>457</v>
      </c>
      <c r="C237" s="218" t="s">
        <v>458</v>
      </c>
      <c r="D237" s="218"/>
      <c r="E237" s="218"/>
      <c r="F237" s="218"/>
      <c r="G237" s="140"/>
      <c r="H237" s="140"/>
      <c r="I237" s="140"/>
      <c r="J237" s="140"/>
      <c r="K237" s="219" t="s">
        <v>310</v>
      </c>
      <c r="L237" s="219"/>
      <c r="M237" s="219"/>
      <c r="N237" s="219"/>
      <c r="O237" s="219" t="s">
        <v>276</v>
      </c>
      <c r="P237" s="219"/>
      <c r="Q237" s="219" t="s">
        <v>276</v>
      </c>
      <c r="R237" s="219"/>
      <c r="S237" s="219"/>
      <c r="T237" s="219"/>
      <c r="U237" s="219"/>
      <c r="V237" s="141"/>
      <c r="W237" s="140"/>
    </row>
    <row r="238" spans="1:23" ht="13" customHeight="1">
      <c r="A238" s="140"/>
      <c r="B238" s="226" t="s">
        <v>313</v>
      </c>
      <c r="C238" s="226"/>
      <c r="D238" s="226"/>
      <c r="E238" s="226"/>
      <c r="F238" s="226"/>
      <c r="G238" s="226"/>
      <c r="H238" s="226"/>
      <c r="I238" s="159"/>
      <c r="J238" s="159"/>
      <c r="K238" s="227" t="s">
        <v>314</v>
      </c>
      <c r="L238" s="227"/>
      <c r="M238" s="227"/>
      <c r="N238" s="227"/>
      <c r="O238" s="227" t="s">
        <v>276</v>
      </c>
      <c r="P238" s="227"/>
      <c r="Q238" s="227" t="s">
        <v>276</v>
      </c>
      <c r="R238" s="227"/>
      <c r="S238" s="227"/>
      <c r="T238" s="227"/>
      <c r="U238" s="227"/>
      <c r="V238" s="160"/>
      <c r="W238" s="140"/>
    </row>
    <row r="239" spans="1:23" ht="13" customHeight="1">
      <c r="A239" s="140"/>
      <c r="B239" s="228" t="s">
        <v>315</v>
      </c>
      <c r="C239" s="228"/>
      <c r="D239" s="228"/>
      <c r="E239" s="228"/>
      <c r="F239" s="228"/>
      <c r="G239" s="228"/>
      <c r="H239" s="228"/>
      <c r="I239" s="161"/>
      <c r="J239" s="161"/>
      <c r="K239" s="229" t="s">
        <v>316</v>
      </c>
      <c r="L239" s="229"/>
      <c r="M239" s="229"/>
      <c r="N239" s="229"/>
      <c r="O239" s="229" t="s">
        <v>276</v>
      </c>
      <c r="P239" s="229"/>
      <c r="Q239" s="229" t="s">
        <v>276</v>
      </c>
      <c r="R239" s="229"/>
      <c r="S239" s="229"/>
      <c r="T239" s="229"/>
      <c r="U239" s="229"/>
      <c r="V239" s="162"/>
      <c r="W239" s="140"/>
    </row>
    <row r="240" spans="1:23" ht="15" customHeight="1">
      <c r="A240" s="140"/>
      <c r="B240" s="142" t="s">
        <v>457</v>
      </c>
      <c r="C240" s="218" t="s">
        <v>458</v>
      </c>
      <c r="D240" s="218"/>
      <c r="E240" s="218"/>
      <c r="F240" s="218"/>
      <c r="G240" s="140"/>
      <c r="H240" s="140"/>
      <c r="I240" s="140"/>
      <c r="J240" s="140"/>
      <c r="K240" s="219" t="s">
        <v>316</v>
      </c>
      <c r="L240" s="219"/>
      <c r="M240" s="219"/>
      <c r="N240" s="219"/>
      <c r="O240" s="219" t="s">
        <v>276</v>
      </c>
      <c r="P240" s="219"/>
      <c r="Q240" s="219" t="s">
        <v>276</v>
      </c>
      <c r="R240" s="219"/>
      <c r="S240" s="219"/>
      <c r="T240" s="219"/>
      <c r="U240" s="219"/>
      <c r="V240" s="141"/>
      <c r="W240" s="140"/>
    </row>
    <row r="241" spans="1:23" ht="13" customHeight="1">
      <c r="A241" s="140"/>
      <c r="B241" s="228" t="s">
        <v>317</v>
      </c>
      <c r="C241" s="228"/>
      <c r="D241" s="228"/>
      <c r="E241" s="228"/>
      <c r="F241" s="228"/>
      <c r="G241" s="228"/>
      <c r="H241" s="228"/>
      <c r="I241" s="161"/>
      <c r="J241" s="161"/>
      <c r="K241" s="229" t="s">
        <v>318</v>
      </c>
      <c r="L241" s="229"/>
      <c r="M241" s="229"/>
      <c r="N241" s="229"/>
      <c r="O241" s="229" t="s">
        <v>276</v>
      </c>
      <c r="P241" s="229"/>
      <c r="Q241" s="229" t="s">
        <v>276</v>
      </c>
      <c r="R241" s="229"/>
      <c r="S241" s="229"/>
      <c r="T241" s="229"/>
      <c r="U241" s="229"/>
      <c r="V241" s="162"/>
      <c r="W241" s="140"/>
    </row>
    <row r="242" spans="1:23" ht="15" customHeight="1">
      <c r="A242" s="140"/>
      <c r="B242" s="142" t="s">
        <v>457</v>
      </c>
      <c r="C242" s="218" t="s">
        <v>458</v>
      </c>
      <c r="D242" s="218"/>
      <c r="E242" s="218"/>
      <c r="F242" s="218"/>
      <c r="G242" s="140"/>
      <c r="H242" s="140"/>
      <c r="I242" s="140"/>
      <c r="J242" s="140"/>
      <c r="K242" s="219" t="s">
        <v>318</v>
      </c>
      <c r="L242" s="219"/>
      <c r="M242" s="219"/>
      <c r="N242" s="219"/>
      <c r="O242" s="219" t="s">
        <v>276</v>
      </c>
      <c r="P242" s="219"/>
      <c r="Q242" s="219" t="s">
        <v>276</v>
      </c>
      <c r="R242" s="219"/>
      <c r="S242" s="219"/>
      <c r="T242" s="219"/>
      <c r="U242" s="219"/>
      <c r="V242" s="141"/>
      <c r="W242" s="140"/>
    </row>
    <row r="243" spans="1:23" ht="13" customHeight="1">
      <c r="A243" s="140"/>
      <c r="B243" s="232" t="s">
        <v>321</v>
      </c>
      <c r="C243" s="232"/>
      <c r="D243" s="232"/>
      <c r="E243" s="232"/>
      <c r="F243" s="232"/>
      <c r="G243" s="232"/>
      <c r="H243" s="232"/>
      <c r="I243" s="155"/>
      <c r="J243" s="155"/>
      <c r="K243" s="233" t="s">
        <v>459</v>
      </c>
      <c r="L243" s="233"/>
      <c r="M243" s="233"/>
      <c r="N243" s="233"/>
      <c r="O243" s="233" t="s">
        <v>459</v>
      </c>
      <c r="P243" s="233"/>
      <c r="Q243" s="233" t="s">
        <v>459</v>
      </c>
      <c r="R243" s="233"/>
      <c r="S243" s="233"/>
      <c r="T243" s="233"/>
      <c r="U243" s="233"/>
      <c r="V243" s="156"/>
      <c r="W243" s="140"/>
    </row>
    <row r="244" spans="1:23" ht="13" customHeight="1">
      <c r="A244" s="140"/>
      <c r="B244" s="230" t="s">
        <v>323</v>
      </c>
      <c r="C244" s="230"/>
      <c r="D244" s="230"/>
      <c r="E244" s="230"/>
      <c r="F244" s="230"/>
      <c r="G244" s="230"/>
      <c r="H244" s="230"/>
      <c r="I244" s="157"/>
      <c r="J244" s="157"/>
      <c r="K244" s="231" t="s">
        <v>460</v>
      </c>
      <c r="L244" s="231"/>
      <c r="M244" s="231"/>
      <c r="N244" s="231"/>
      <c r="O244" s="231" t="s">
        <v>460</v>
      </c>
      <c r="P244" s="231"/>
      <c r="Q244" s="231" t="s">
        <v>460</v>
      </c>
      <c r="R244" s="231"/>
      <c r="S244" s="231"/>
      <c r="T244" s="231"/>
      <c r="U244" s="231"/>
      <c r="V244" s="158"/>
      <c r="W244" s="140"/>
    </row>
    <row r="245" spans="1:23" ht="13" customHeight="1">
      <c r="A245" s="140"/>
      <c r="B245" s="226" t="s">
        <v>325</v>
      </c>
      <c r="C245" s="226"/>
      <c r="D245" s="226"/>
      <c r="E245" s="226"/>
      <c r="F245" s="226"/>
      <c r="G245" s="226"/>
      <c r="H245" s="226"/>
      <c r="I245" s="159"/>
      <c r="J245" s="159"/>
      <c r="K245" s="227" t="s">
        <v>412</v>
      </c>
      <c r="L245" s="227"/>
      <c r="M245" s="227"/>
      <c r="N245" s="227"/>
      <c r="O245" s="227" t="s">
        <v>412</v>
      </c>
      <c r="P245" s="227"/>
      <c r="Q245" s="227" t="s">
        <v>412</v>
      </c>
      <c r="R245" s="227"/>
      <c r="S245" s="227"/>
      <c r="T245" s="227"/>
      <c r="U245" s="227"/>
      <c r="V245" s="160"/>
      <c r="W245" s="140"/>
    </row>
    <row r="246" spans="1:23" ht="13" customHeight="1">
      <c r="A246" s="140"/>
      <c r="B246" s="228" t="s">
        <v>272</v>
      </c>
      <c r="C246" s="228"/>
      <c r="D246" s="228"/>
      <c r="E246" s="228"/>
      <c r="F246" s="228"/>
      <c r="G246" s="228"/>
      <c r="H246" s="228"/>
      <c r="I246" s="161"/>
      <c r="J246" s="161"/>
      <c r="K246" s="229" t="s">
        <v>326</v>
      </c>
      <c r="L246" s="229"/>
      <c r="M246" s="229"/>
      <c r="N246" s="229"/>
      <c r="O246" s="229" t="s">
        <v>326</v>
      </c>
      <c r="P246" s="229"/>
      <c r="Q246" s="229" t="s">
        <v>326</v>
      </c>
      <c r="R246" s="229"/>
      <c r="S246" s="229"/>
      <c r="T246" s="229"/>
      <c r="U246" s="229"/>
      <c r="V246" s="162"/>
      <c r="W246" s="140"/>
    </row>
    <row r="247" spans="1:23" ht="15" customHeight="1">
      <c r="A247" s="140"/>
      <c r="B247" s="142" t="s">
        <v>387</v>
      </c>
      <c r="C247" s="218" t="s">
        <v>388</v>
      </c>
      <c r="D247" s="218"/>
      <c r="E247" s="218"/>
      <c r="F247" s="218"/>
      <c r="G247" s="140"/>
      <c r="H247" s="140"/>
      <c r="I247" s="140"/>
      <c r="J247" s="140"/>
      <c r="K247" s="219" t="s">
        <v>302</v>
      </c>
      <c r="L247" s="219"/>
      <c r="M247" s="219"/>
      <c r="N247" s="219"/>
      <c r="O247" s="219" t="s">
        <v>276</v>
      </c>
      <c r="P247" s="219"/>
      <c r="Q247" s="219" t="s">
        <v>276</v>
      </c>
      <c r="R247" s="219"/>
      <c r="S247" s="219"/>
      <c r="T247" s="219"/>
      <c r="U247" s="219"/>
      <c r="V247" s="141"/>
      <c r="W247" s="140"/>
    </row>
    <row r="248" spans="1:23" ht="15" customHeight="1">
      <c r="A248" s="140"/>
      <c r="B248" s="142" t="s">
        <v>413</v>
      </c>
      <c r="C248" s="218" t="s">
        <v>414</v>
      </c>
      <c r="D248" s="218"/>
      <c r="E248" s="218"/>
      <c r="F248" s="218"/>
      <c r="G248" s="140"/>
      <c r="H248" s="140"/>
      <c r="I248" s="140"/>
      <c r="J248" s="140"/>
      <c r="K248" s="219" t="s">
        <v>328</v>
      </c>
      <c r="L248" s="219"/>
      <c r="M248" s="219"/>
      <c r="N248" s="219"/>
      <c r="O248" s="219" t="s">
        <v>276</v>
      </c>
      <c r="P248" s="219"/>
      <c r="Q248" s="219" t="s">
        <v>276</v>
      </c>
      <c r="R248" s="219"/>
      <c r="S248" s="219"/>
      <c r="T248" s="219"/>
      <c r="U248" s="219"/>
      <c r="V248" s="141"/>
      <c r="W248" s="140"/>
    </row>
    <row r="249" spans="1:23" ht="15" customHeight="1">
      <c r="A249" s="140"/>
      <c r="B249" s="142" t="s">
        <v>419</v>
      </c>
      <c r="C249" s="218" t="s">
        <v>420</v>
      </c>
      <c r="D249" s="218"/>
      <c r="E249" s="218"/>
      <c r="F249" s="218"/>
      <c r="G249" s="140"/>
      <c r="H249" s="140"/>
      <c r="I249" s="140"/>
      <c r="J249" s="140"/>
      <c r="K249" s="219" t="s">
        <v>461</v>
      </c>
      <c r="L249" s="219"/>
      <c r="M249" s="219"/>
      <c r="N249" s="219"/>
      <c r="O249" s="219" t="s">
        <v>276</v>
      </c>
      <c r="P249" s="219"/>
      <c r="Q249" s="219" t="s">
        <v>276</v>
      </c>
      <c r="R249" s="219"/>
      <c r="S249" s="219"/>
      <c r="T249" s="219"/>
      <c r="U249" s="219"/>
      <c r="V249" s="141"/>
      <c r="W249" s="140"/>
    </row>
    <row r="250" spans="1:23" ht="15" customHeight="1">
      <c r="A250" s="140"/>
      <c r="B250" s="142" t="s">
        <v>430</v>
      </c>
      <c r="C250" s="218" t="s">
        <v>431</v>
      </c>
      <c r="D250" s="218"/>
      <c r="E250" s="218"/>
      <c r="F250" s="218"/>
      <c r="G250" s="140"/>
      <c r="H250" s="140"/>
      <c r="I250" s="140"/>
      <c r="J250" s="140"/>
      <c r="K250" s="219" t="s">
        <v>308</v>
      </c>
      <c r="L250" s="219"/>
      <c r="M250" s="219"/>
      <c r="N250" s="219"/>
      <c r="O250" s="219" t="s">
        <v>276</v>
      </c>
      <c r="P250" s="219"/>
      <c r="Q250" s="219" t="s">
        <v>276</v>
      </c>
      <c r="R250" s="219"/>
      <c r="S250" s="219"/>
      <c r="T250" s="219"/>
      <c r="U250" s="219"/>
      <c r="V250" s="141"/>
      <c r="W250" s="140"/>
    </row>
    <row r="251" spans="1:23" ht="15" customHeight="1">
      <c r="A251" s="140"/>
      <c r="B251" s="142" t="s">
        <v>436</v>
      </c>
      <c r="C251" s="218" t="s">
        <v>437</v>
      </c>
      <c r="D251" s="218"/>
      <c r="E251" s="218"/>
      <c r="F251" s="218"/>
      <c r="G251" s="140"/>
      <c r="H251" s="140"/>
      <c r="I251" s="140"/>
      <c r="J251" s="140"/>
      <c r="K251" s="219" t="s">
        <v>308</v>
      </c>
      <c r="L251" s="219"/>
      <c r="M251" s="219"/>
      <c r="N251" s="219"/>
      <c r="O251" s="219" t="s">
        <v>276</v>
      </c>
      <c r="P251" s="219"/>
      <c r="Q251" s="219" t="s">
        <v>276</v>
      </c>
      <c r="R251" s="219"/>
      <c r="S251" s="219"/>
      <c r="T251" s="219"/>
      <c r="U251" s="219"/>
      <c r="V251" s="141"/>
      <c r="W251" s="140"/>
    </row>
    <row r="252" spans="1:23" ht="13" customHeight="1">
      <c r="A252" s="140"/>
      <c r="B252" s="228" t="s">
        <v>288</v>
      </c>
      <c r="C252" s="228"/>
      <c r="D252" s="228"/>
      <c r="E252" s="228"/>
      <c r="F252" s="228"/>
      <c r="G252" s="228"/>
      <c r="H252" s="228"/>
      <c r="I252" s="161"/>
      <c r="J252" s="161"/>
      <c r="K252" s="229" t="s">
        <v>329</v>
      </c>
      <c r="L252" s="229"/>
      <c r="M252" s="229"/>
      <c r="N252" s="229"/>
      <c r="O252" s="229" t="s">
        <v>329</v>
      </c>
      <c r="P252" s="229"/>
      <c r="Q252" s="229" t="s">
        <v>329</v>
      </c>
      <c r="R252" s="229"/>
      <c r="S252" s="229"/>
      <c r="T252" s="229"/>
      <c r="U252" s="229"/>
      <c r="V252" s="162"/>
      <c r="W252" s="140"/>
    </row>
    <row r="253" spans="1:23" ht="15" customHeight="1">
      <c r="A253" s="140"/>
      <c r="B253" s="142" t="s">
        <v>387</v>
      </c>
      <c r="C253" s="218" t="s">
        <v>388</v>
      </c>
      <c r="D253" s="218"/>
      <c r="E253" s="218"/>
      <c r="F253" s="218"/>
      <c r="G253" s="140"/>
      <c r="H253" s="140"/>
      <c r="I253" s="140"/>
      <c r="J253" s="140"/>
      <c r="K253" s="219" t="s">
        <v>308</v>
      </c>
      <c r="L253" s="219"/>
      <c r="M253" s="219"/>
      <c r="N253" s="219"/>
      <c r="O253" s="219" t="s">
        <v>276</v>
      </c>
      <c r="P253" s="219"/>
      <c r="Q253" s="219" t="s">
        <v>276</v>
      </c>
      <c r="R253" s="219"/>
      <c r="S253" s="219"/>
      <c r="T253" s="219"/>
      <c r="U253" s="219"/>
      <c r="V253" s="141"/>
      <c r="W253" s="140"/>
    </row>
    <row r="254" spans="1:23" ht="15" customHeight="1">
      <c r="A254" s="140"/>
      <c r="B254" s="142" t="s">
        <v>413</v>
      </c>
      <c r="C254" s="218" t="s">
        <v>414</v>
      </c>
      <c r="D254" s="218"/>
      <c r="E254" s="218"/>
      <c r="F254" s="218"/>
      <c r="G254" s="140"/>
      <c r="H254" s="140"/>
      <c r="I254" s="140"/>
      <c r="J254" s="140"/>
      <c r="K254" s="219" t="s">
        <v>307</v>
      </c>
      <c r="L254" s="219"/>
      <c r="M254" s="219"/>
      <c r="N254" s="219"/>
      <c r="O254" s="219" t="s">
        <v>276</v>
      </c>
      <c r="P254" s="219"/>
      <c r="Q254" s="219" t="s">
        <v>276</v>
      </c>
      <c r="R254" s="219"/>
      <c r="S254" s="219"/>
      <c r="T254" s="219"/>
      <c r="U254" s="219"/>
      <c r="V254" s="141"/>
      <c r="W254" s="140"/>
    </row>
    <row r="255" spans="1:23" ht="15" customHeight="1">
      <c r="A255" s="140"/>
      <c r="B255" s="142" t="s">
        <v>436</v>
      </c>
      <c r="C255" s="218" t="s">
        <v>437</v>
      </c>
      <c r="D255" s="218"/>
      <c r="E255" s="218"/>
      <c r="F255" s="218"/>
      <c r="G255" s="140"/>
      <c r="H255" s="140"/>
      <c r="I255" s="140"/>
      <c r="J255" s="140"/>
      <c r="K255" s="219" t="s">
        <v>308</v>
      </c>
      <c r="L255" s="219"/>
      <c r="M255" s="219"/>
      <c r="N255" s="219"/>
      <c r="O255" s="219" t="s">
        <v>276</v>
      </c>
      <c r="P255" s="219"/>
      <c r="Q255" s="219" t="s">
        <v>276</v>
      </c>
      <c r="R255" s="219"/>
      <c r="S255" s="219"/>
      <c r="T255" s="219"/>
      <c r="U255" s="219"/>
      <c r="V255" s="141"/>
      <c r="W255" s="140"/>
    </row>
    <row r="256" spans="1:23" ht="15" customHeight="1" thickBot="1">
      <c r="A256" s="140"/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140"/>
    </row>
    <row r="257" spans="1:23" ht="12" customHeight="1">
      <c r="A257" s="140"/>
      <c r="B257" s="143"/>
      <c r="C257" s="143"/>
      <c r="D257" s="143"/>
      <c r="E257" s="143"/>
      <c r="F257" s="143"/>
      <c r="G257" s="143"/>
      <c r="H257" s="143"/>
      <c r="I257" s="143"/>
      <c r="J257" s="143"/>
      <c r="K257" s="143"/>
      <c r="L257" s="225" t="s">
        <v>252</v>
      </c>
      <c r="M257" s="225"/>
      <c r="N257" s="225"/>
      <c r="O257" s="225"/>
      <c r="P257" s="225"/>
      <c r="Q257" s="225"/>
      <c r="R257" s="225"/>
      <c r="S257" s="225"/>
      <c r="T257" s="225"/>
      <c r="U257" s="143"/>
      <c r="V257" s="143"/>
      <c r="W257" s="140"/>
    </row>
    <row r="258" spans="1:23" ht="12" customHeight="1" thickBot="1">
      <c r="A258" s="140"/>
      <c r="B258" s="220" t="s">
        <v>125</v>
      </c>
      <c r="C258" s="221" t="s">
        <v>126</v>
      </c>
      <c r="D258" s="221"/>
      <c r="E258" s="221"/>
      <c r="F258" s="221"/>
      <c r="G258" s="221"/>
      <c r="H258" s="221"/>
      <c r="I258" s="221"/>
      <c r="J258" s="140"/>
      <c r="K258" s="140"/>
      <c r="L258" s="140"/>
      <c r="M258" s="140"/>
      <c r="N258" s="145" t="s">
        <v>254</v>
      </c>
      <c r="O258" s="140"/>
      <c r="P258" s="145" t="s">
        <v>255</v>
      </c>
      <c r="Q258" s="140"/>
      <c r="R258" s="140"/>
      <c r="S258" s="140"/>
      <c r="T258" s="222" t="s">
        <v>256</v>
      </c>
      <c r="U258" s="222"/>
      <c r="V258" s="140"/>
      <c r="W258" s="140"/>
    </row>
    <row r="259" spans="1:23" ht="12" customHeight="1" thickBot="1">
      <c r="A259" s="140"/>
      <c r="B259" s="220"/>
      <c r="C259" s="221"/>
      <c r="D259" s="221"/>
      <c r="E259" s="221"/>
      <c r="F259" s="221"/>
      <c r="G259" s="221"/>
      <c r="H259" s="221"/>
      <c r="I259" s="221"/>
      <c r="J259" s="146"/>
      <c r="K259" s="223" t="s">
        <v>257</v>
      </c>
      <c r="L259" s="223"/>
      <c r="M259" s="223"/>
      <c r="N259" s="223"/>
      <c r="O259" s="223" t="s">
        <v>258</v>
      </c>
      <c r="P259" s="223"/>
      <c r="Q259" s="223" t="s">
        <v>259</v>
      </c>
      <c r="R259" s="223"/>
      <c r="S259" s="223"/>
      <c r="T259" s="223"/>
      <c r="U259" s="223"/>
      <c r="V259" s="144"/>
      <c r="W259" s="140"/>
    </row>
    <row r="260" spans="1:23" ht="4" customHeight="1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</row>
    <row r="261" spans="1:23" ht="13" customHeight="1">
      <c r="A261" s="140"/>
      <c r="B261" s="226" t="s">
        <v>327</v>
      </c>
      <c r="C261" s="226"/>
      <c r="D261" s="226"/>
      <c r="E261" s="226"/>
      <c r="F261" s="226"/>
      <c r="G261" s="226"/>
      <c r="H261" s="226"/>
      <c r="I261" s="159"/>
      <c r="J261" s="159"/>
      <c r="K261" s="227" t="s">
        <v>462</v>
      </c>
      <c r="L261" s="227"/>
      <c r="M261" s="227"/>
      <c r="N261" s="227"/>
      <c r="O261" s="227" t="s">
        <v>462</v>
      </c>
      <c r="P261" s="227"/>
      <c r="Q261" s="227" t="s">
        <v>462</v>
      </c>
      <c r="R261" s="227"/>
      <c r="S261" s="227"/>
      <c r="T261" s="227"/>
      <c r="U261" s="227"/>
      <c r="V261" s="160"/>
      <c r="W261" s="140"/>
    </row>
    <row r="262" spans="1:23" ht="13" customHeight="1">
      <c r="A262" s="140"/>
      <c r="B262" s="228" t="s">
        <v>272</v>
      </c>
      <c r="C262" s="228"/>
      <c r="D262" s="228"/>
      <c r="E262" s="228"/>
      <c r="F262" s="228"/>
      <c r="G262" s="228"/>
      <c r="H262" s="228"/>
      <c r="I262" s="161"/>
      <c r="J262" s="161"/>
      <c r="K262" s="229" t="s">
        <v>329</v>
      </c>
      <c r="L262" s="229"/>
      <c r="M262" s="229"/>
      <c r="N262" s="229"/>
      <c r="O262" s="229" t="s">
        <v>329</v>
      </c>
      <c r="P262" s="229"/>
      <c r="Q262" s="229" t="s">
        <v>329</v>
      </c>
      <c r="R262" s="229"/>
      <c r="S262" s="229"/>
      <c r="T262" s="229"/>
      <c r="U262" s="229"/>
      <c r="V262" s="162"/>
      <c r="W262" s="140"/>
    </row>
    <row r="263" spans="1:23" ht="15" customHeight="1">
      <c r="A263" s="140"/>
      <c r="B263" s="142" t="s">
        <v>413</v>
      </c>
      <c r="C263" s="218" t="s">
        <v>414</v>
      </c>
      <c r="D263" s="218"/>
      <c r="E263" s="218"/>
      <c r="F263" s="218"/>
      <c r="G263" s="140"/>
      <c r="H263" s="140"/>
      <c r="I263" s="140"/>
      <c r="J263" s="140"/>
      <c r="K263" s="219" t="s">
        <v>329</v>
      </c>
      <c r="L263" s="219"/>
      <c r="M263" s="219"/>
      <c r="N263" s="219"/>
      <c r="O263" s="219" t="s">
        <v>276</v>
      </c>
      <c r="P263" s="219"/>
      <c r="Q263" s="219" t="s">
        <v>276</v>
      </c>
      <c r="R263" s="219"/>
      <c r="S263" s="219"/>
      <c r="T263" s="219"/>
      <c r="U263" s="219"/>
      <c r="V263" s="141"/>
      <c r="W263" s="140"/>
    </row>
    <row r="264" spans="1:23" ht="13" customHeight="1">
      <c r="A264" s="140"/>
      <c r="B264" s="228" t="s">
        <v>288</v>
      </c>
      <c r="C264" s="228"/>
      <c r="D264" s="228"/>
      <c r="E264" s="228"/>
      <c r="F264" s="228"/>
      <c r="G264" s="228"/>
      <c r="H264" s="228"/>
      <c r="I264" s="161"/>
      <c r="J264" s="161"/>
      <c r="K264" s="229" t="s">
        <v>463</v>
      </c>
      <c r="L264" s="229"/>
      <c r="M264" s="229"/>
      <c r="N264" s="229"/>
      <c r="O264" s="229" t="s">
        <v>463</v>
      </c>
      <c r="P264" s="229"/>
      <c r="Q264" s="229" t="s">
        <v>463</v>
      </c>
      <c r="R264" s="229"/>
      <c r="S264" s="229"/>
      <c r="T264" s="229"/>
      <c r="U264" s="229"/>
      <c r="V264" s="162"/>
      <c r="W264" s="140"/>
    </row>
    <row r="265" spans="1:23" ht="15" customHeight="1">
      <c r="A265" s="140"/>
      <c r="B265" s="142" t="s">
        <v>387</v>
      </c>
      <c r="C265" s="218" t="s">
        <v>388</v>
      </c>
      <c r="D265" s="218"/>
      <c r="E265" s="218"/>
      <c r="F265" s="218"/>
      <c r="G265" s="140"/>
      <c r="H265" s="140"/>
      <c r="I265" s="140"/>
      <c r="J265" s="140"/>
      <c r="K265" s="219" t="s">
        <v>464</v>
      </c>
      <c r="L265" s="219"/>
      <c r="M265" s="219"/>
      <c r="N265" s="219"/>
      <c r="O265" s="219" t="s">
        <v>276</v>
      </c>
      <c r="P265" s="219"/>
      <c r="Q265" s="219" t="s">
        <v>276</v>
      </c>
      <c r="R265" s="219"/>
      <c r="S265" s="219"/>
      <c r="T265" s="219"/>
      <c r="U265" s="219"/>
      <c r="V265" s="141"/>
      <c r="W265" s="140"/>
    </row>
    <row r="266" spans="1:23" ht="15" customHeight="1">
      <c r="A266" s="140"/>
      <c r="B266" s="142" t="s">
        <v>413</v>
      </c>
      <c r="C266" s="218" t="s">
        <v>414</v>
      </c>
      <c r="D266" s="218"/>
      <c r="E266" s="218"/>
      <c r="F266" s="218"/>
      <c r="G266" s="140"/>
      <c r="H266" s="140"/>
      <c r="I266" s="140"/>
      <c r="J266" s="140"/>
      <c r="K266" s="219" t="s">
        <v>302</v>
      </c>
      <c r="L266" s="219"/>
      <c r="M266" s="219"/>
      <c r="N266" s="219"/>
      <c r="O266" s="219" t="s">
        <v>276</v>
      </c>
      <c r="P266" s="219"/>
      <c r="Q266" s="219" t="s">
        <v>276</v>
      </c>
      <c r="R266" s="219"/>
      <c r="S266" s="219"/>
      <c r="T266" s="219"/>
      <c r="U266" s="219"/>
      <c r="V266" s="141"/>
      <c r="W266" s="140"/>
    </row>
    <row r="267" spans="1:23" ht="15" customHeight="1">
      <c r="A267" s="140"/>
      <c r="B267" s="142" t="s">
        <v>419</v>
      </c>
      <c r="C267" s="218" t="s">
        <v>420</v>
      </c>
      <c r="D267" s="218"/>
      <c r="E267" s="218"/>
      <c r="F267" s="218"/>
      <c r="G267" s="140"/>
      <c r="H267" s="140"/>
      <c r="I267" s="140"/>
      <c r="J267" s="140"/>
      <c r="K267" s="219" t="s">
        <v>407</v>
      </c>
      <c r="L267" s="219"/>
      <c r="M267" s="219"/>
      <c r="N267" s="219"/>
      <c r="O267" s="219" t="s">
        <v>276</v>
      </c>
      <c r="P267" s="219"/>
      <c r="Q267" s="219" t="s">
        <v>276</v>
      </c>
      <c r="R267" s="219"/>
      <c r="S267" s="219"/>
      <c r="T267" s="219"/>
      <c r="U267" s="219"/>
      <c r="V267" s="141"/>
      <c r="W267" s="140"/>
    </row>
    <row r="268" spans="1:23" ht="15" customHeight="1">
      <c r="A268" s="140"/>
      <c r="B268" s="142" t="s">
        <v>436</v>
      </c>
      <c r="C268" s="218" t="s">
        <v>437</v>
      </c>
      <c r="D268" s="218"/>
      <c r="E268" s="218"/>
      <c r="F268" s="218"/>
      <c r="G268" s="140"/>
      <c r="H268" s="140"/>
      <c r="I268" s="140"/>
      <c r="J268" s="140"/>
      <c r="K268" s="219" t="s">
        <v>308</v>
      </c>
      <c r="L268" s="219"/>
      <c r="M268" s="219"/>
      <c r="N268" s="219"/>
      <c r="O268" s="219" t="s">
        <v>276</v>
      </c>
      <c r="P268" s="219"/>
      <c r="Q268" s="219" t="s">
        <v>276</v>
      </c>
      <c r="R268" s="219"/>
      <c r="S268" s="219"/>
      <c r="T268" s="219"/>
      <c r="U268" s="219"/>
      <c r="V268" s="141"/>
      <c r="W268" s="140"/>
    </row>
    <row r="269" spans="1:23" ht="13" customHeight="1">
      <c r="A269" s="140"/>
      <c r="B269" s="228" t="s">
        <v>277</v>
      </c>
      <c r="C269" s="228"/>
      <c r="D269" s="228"/>
      <c r="E269" s="228"/>
      <c r="F269" s="228"/>
      <c r="G269" s="228"/>
      <c r="H269" s="228"/>
      <c r="I269" s="161"/>
      <c r="J269" s="161"/>
      <c r="K269" s="229" t="s">
        <v>329</v>
      </c>
      <c r="L269" s="229"/>
      <c r="M269" s="229"/>
      <c r="N269" s="229"/>
      <c r="O269" s="229" t="s">
        <v>329</v>
      </c>
      <c r="P269" s="229"/>
      <c r="Q269" s="229" t="s">
        <v>329</v>
      </c>
      <c r="R269" s="229"/>
      <c r="S269" s="229"/>
      <c r="T269" s="229"/>
      <c r="U269" s="229"/>
      <c r="V269" s="162"/>
      <c r="W269" s="140"/>
    </row>
    <row r="270" spans="1:23" ht="15" customHeight="1">
      <c r="A270" s="140"/>
      <c r="B270" s="142" t="s">
        <v>413</v>
      </c>
      <c r="C270" s="218" t="s">
        <v>414</v>
      </c>
      <c r="D270" s="218"/>
      <c r="E270" s="218"/>
      <c r="F270" s="218"/>
      <c r="G270" s="140"/>
      <c r="H270" s="140"/>
      <c r="I270" s="140"/>
      <c r="J270" s="140"/>
      <c r="K270" s="219" t="s">
        <v>329</v>
      </c>
      <c r="L270" s="219"/>
      <c r="M270" s="219"/>
      <c r="N270" s="219"/>
      <c r="O270" s="219" t="s">
        <v>276</v>
      </c>
      <c r="P270" s="219"/>
      <c r="Q270" s="219" t="s">
        <v>276</v>
      </c>
      <c r="R270" s="219"/>
      <c r="S270" s="219"/>
      <c r="T270" s="219"/>
      <c r="U270" s="219"/>
      <c r="V270" s="141"/>
      <c r="W270" s="140"/>
    </row>
    <row r="271" spans="1:23" ht="13" customHeight="1">
      <c r="A271" s="140"/>
      <c r="B271" s="230" t="s">
        <v>330</v>
      </c>
      <c r="C271" s="230"/>
      <c r="D271" s="230"/>
      <c r="E271" s="230"/>
      <c r="F271" s="230"/>
      <c r="G271" s="230"/>
      <c r="H271" s="230"/>
      <c r="I271" s="157"/>
      <c r="J271" s="157"/>
      <c r="K271" s="231" t="s">
        <v>331</v>
      </c>
      <c r="L271" s="231"/>
      <c r="M271" s="231"/>
      <c r="N271" s="231"/>
      <c r="O271" s="231" t="s">
        <v>331</v>
      </c>
      <c r="P271" s="231"/>
      <c r="Q271" s="231" t="s">
        <v>331</v>
      </c>
      <c r="R271" s="231"/>
      <c r="S271" s="231"/>
      <c r="T271" s="231"/>
      <c r="U271" s="231"/>
      <c r="V271" s="158"/>
      <c r="W271" s="140"/>
    </row>
    <row r="272" spans="1:23" ht="13" customHeight="1">
      <c r="A272" s="140"/>
      <c r="B272" s="226" t="s">
        <v>332</v>
      </c>
      <c r="C272" s="226"/>
      <c r="D272" s="226"/>
      <c r="E272" s="226"/>
      <c r="F272" s="226"/>
      <c r="G272" s="226"/>
      <c r="H272" s="226"/>
      <c r="I272" s="159"/>
      <c r="J272" s="159"/>
      <c r="K272" s="227" t="s">
        <v>333</v>
      </c>
      <c r="L272" s="227"/>
      <c r="M272" s="227"/>
      <c r="N272" s="227"/>
      <c r="O272" s="227" t="s">
        <v>333</v>
      </c>
      <c r="P272" s="227"/>
      <c r="Q272" s="227" t="s">
        <v>333</v>
      </c>
      <c r="R272" s="227"/>
      <c r="S272" s="227"/>
      <c r="T272" s="227"/>
      <c r="U272" s="227"/>
      <c r="V272" s="160"/>
      <c r="W272" s="140"/>
    </row>
    <row r="273" spans="1:23" ht="13" customHeight="1">
      <c r="A273" s="140"/>
      <c r="B273" s="228" t="s">
        <v>334</v>
      </c>
      <c r="C273" s="228"/>
      <c r="D273" s="228"/>
      <c r="E273" s="228"/>
      <c r="F273" s="228"/>
      <c r="G273" s="228"/>
      <c r="H273" s="228"/>
      <c r="I273" s="161"/>
      <c r="J273" s="161"/>
      <c r="K273" s="229" t="s">
        <v>335</v>
      </c>
      <c r="L273" s="229"/>
      <c r="M273" s="229"/>
      <c r="N273" s="229"/>
      <c r="O273" s="229" t="s">
        <v>335</v>
      </c>
      <c r="P273" s="229"/>
      <c r="Q273" s="229" t="s">
        <v>335</v>
      </c>
      <c r="R273" s="229"/>
      <c r="S273" s="229"/>
      <c r="T273" s="229"/>
      <c r="U273" s="229"/>
      <c r="V273" s="162"/>
      <c r="W273" s="140"/>
    </row>
    <row r="274" spans="1:23" ht="15" customHeight="1">
      <c r="A274" s="140"/>
      <c r="B274" s="142" t="s">
        <v>379</v>
      </c>
      <c r="C274" s="218" t="s">
        <v>380</v>
      </c>
      <c r="D274" s="218"/>
      <c r="E274" s="218"/>
      <c r="F274" s="218"/>
      <c r="G274" s="140"/>
      <c r="H274" s="140"/>
      <c r="I274" s="140"/>
      <c r="J274" s="140"/>
      <c r="K274" s="219" t="s">
        <v>426</v>
      </c>
      <c r="L274" s="219"/>
      <c r="M274" s="219"/>
      <c r="N274" s="219"/>
      <c r="O274" s="219" t="s">
        <v>276</v>
      </c>
      <c r="P274" s="219"/>
      <c r="Q274" s="219" t="s">
        <v>276</v>
      </c>
      <c r="R274" s="219"/>
      <c r="S274" s="219"/>
      <c r="T274" s="219"/>
      <c r="U274" s="219"/>
      <c r="V274" s="141"/>
      <c r="W274" s="140"/>
    </row>
    <row r="275" spans="1:23" ht="15" customHeight="1">
      <c r="A275" s="140"/>
      <c r="B275" s="142" t="s">
        <v>400</v>
      </c>
      <c r="C275" s="218" t="s">
        <v>401</v>
      </c>
      <c r="D275" s="218"/>
      <c r="E275" s="218"/>
      <c r="F275" s="218"/>
      <c r="G275" s="140"/>
      <c r="H275" s="140"/>
      <c r="I275" s="140"/>
      <c r="J275" s="140"/>
      <c r="K275" s="219" t="s">
        <v>426</v>
      </c>
      <c r="L275" s="219"/>
      <c r="M275" s="219"/>
      <c r="N275" s="219"/>
      <c r="O275" s="219" t="s">
        <v>276</v>
      </c>
      <c r="P275" s="219"/>
      <c r="Q275" s="219" t="s">
        <v>276</v>
      </c>
      <c r="R275" s="219"/>
      <c r="S275" s="219"/>
      <c r="T275" s="219"/>
      <c r="U275" s="219"/>
      <c r="V275" s="141"/>
      <c r="W275" s="140"/>
    </row>
    <row r="276" spans="1:23" ht="15" customHeight="1">
      <c r="A276" s="140"/>
      <c r="B276" s="142" t="s">
        <v>413</v>
      </c>
      <c r="C276" s="218" t="s">
        <v>414</v>
      </c>
      <c r="D276" s="218"/>
      <c r="E276" s="218"/>
      <c r="F276" s="218"/>
      <c r="G276" s="140"/>
      <c r="H276" s="140"/>
      <c r="I276" s="140"/>
      <c r="J276" s="140"/>
      <c r="K276" s="219" t="s">
        <v>302</v>
      </c>
      <c r="L276" s="219"/>
      <c r="M276" s="219"/>
      <c r="N276" s="219"/>
      <c r="O276" s="219" t="s">
        <v>276</v>
      </c>
      <c r="P276" s="219"/>
      <c r="Q276" s="219" t="s">
        <v>276</v>
      </c>
      <c r="R276" s="219"/>
      <c r="S276" s="219"/>
      <c r="T276" s="219"/>
      <c r="U276" s="219"/>
      <c r="V276" s="141"/>
      <c r="W276" s="140"/>
    </row>
    <row r="277" spans="1:23" ht="15" customHeight="1">
      <c r="A277" s="140"/>
      <c r="B277" s="142" t="s">
        <v>421</v>
      </c>
      <c r="C277" s="218" t="s">
        <v>422</v>
      </c>
      <c r="D277" s="218"/>
      <c r="E277" s="218"/>
      <c r="F277" s="218"/>
      <c r="G277" s="140"/>
      <c r="H277" s="140"/>
      <c r="I277" s="140"/>
      <c r="J277" s="140"/>
      <c r="K277" s="219" t="s">
        <v>465</v>
      </c>
      <c r="L277" s="219"/>
      <c r="M277" s="219"/>
      <c r="N277" s="219"/>
      <c r="O277" s="219" t="s">
        <v>276</v>
      </c>
      <c r="P277" s="219"/>
      <c r="Q277" s="219" t="s">
        <v>276</v>
      </c>
      <c r="R277" s="219"/>
      <c r="S277" s="219"/>
      <c r="T277" s="219"/>
      <c r="U277" s="219"/>
      <c r="V277" s="141"/>
      <c r="W277" s="140"/>
    </row>
    <row r="278" spans="1:23" ht="15" customHeight="1">
      <c r="A278" s="140"/>
      <c r="B278" s="142" t="s">
        <v>430</v>
      </c>
      <c r="C278" s="218" t="s">
        <v>431</v>
      </c>
      <c r="D278" s="218"/>
      <c r="E278" s="218"/>
      <c r="F278" s="218"/>
      <c r="G278" s="140"/>
      <c r="H278" s="140"/>
      <c r="I278" s="140"/>
      <c r="J278" s="140"/>
      <c r="K278" s="219" t="s">
        <v>308</v>
      </c>
      <c r="L278" s="219"/>
      <c r="M278" s="219"/>
      <c r="N278" s="219"/>
      <c r="O278" s="219" t="s">
        <v>276</v>
      </c>
      <c r="P278" s="219"/>
      <c r="Q278" s="219" t="s">
        <v>276</v>
      </c>
      <c r="R278" s="219"/>
      <c r="S278" s="219"/>
      <c r="T278" s="219"/>
      <c r="U278" s="219"/>
      <c r="V278" s="141"/>
      <c r="W278" s="140"/>
    </row>
    <row r="279" spans="1:23" ht="13" customHeight="1">
      <c r="A279" s="140"/>
      <c r="B279" s="228" t="s">
        <v>277</v>
      </c>
      <c r="C279" s="228"/>
      <c r="D279" s="228"/>
      <c r="E279" s="228"/>
      <c r="F279" s="228"/>
      <c r="G279" s="228"/>
      <c r="H279" s="228"/>
      <c r="I279" s="161"/>
      <c r="J279" s="161"/>
      <c r="K279" s="229" t="s">
        <v>336</v>
      </c>
      <c r="L279" s="229"/>
      <c r="M279" s="229"/>
      <c r="N279" s="229"/>
      <c r="O279" s="229" t="s">
        <v>336</v>
      </c>
      <c r="P279" s="229"/>
      <c r="Q279" s="229" t="s">
        <v>336</v>
      </c>
      <c r="R279" s="229"/>
      <c r="S279" s="229"/>
      <c r="T279" s="229"/>
      <c r="U279" s="229"/>
      <c r="V279" s="162"/>
      <c r="W279" s="140"/>
    </row>
    <row r="280" spans="1:23" ht="15" customHeight="1">
      <c r="A280" s="140"/>
      <c r="B280" s="142" t="s">
        <v>413</v>
      </c>
      <c r="C280" s="218" t="s">
        <v>414</v>
      </c>
      <c r="D280" s="218"/>
      <c r="E280" s="218"/>
      <c r="F280" s="218"/>
      <c r="G280" s="140"/>
      <c r="H280" s="140"/>
      <c r="I280" s="140"/>
      <c r="J280" s="140"/>
      <c r="K280" s="219" t="s">
        <v>336</v>
      </c>
      <c r="L280" s="219"/>
      <c r="M280" s="219"/>
      <c r="N280" s="219"/>
      <c r="O280" s="219" t="s">
        <v>276</v>
      </c>
      <c r="P280" s="219"/>
      <c r="Q280" s="219" t="s">
        <v>276</v>
      </c>
      <c r="R280" s="219"/>
      <c r="S280" s="219"/>
      <c r="T280" s="219"/>
      <c r="U280" s="219"/>
      <c r="V280" s="141"/>
      <c r="W280" s="140"/>
    </row>
    <row r="281" spans="1:23" ht="13" customHeight="1">
      <c r="A281" s="140"/>
      <c r="B281" s="228" t="s">
        <v>281</v>
      </c>
      <c r="C281" s="228"/>
      <c r="D281" s="228"/>
      <c r="E281" s="228"/>
      <c r="F281" s="228"/>
      <c r="G281" s="228"/>
      <c r="H281" s="228"/>
      <c r="I281" s="161"/>
      <c r="J281" s="161"/>
      <c r="K281" s="229" t="s">
        <v>307</v>
      </c>
      <c r="L281" s="229"/>
      <c r="M281" s="229"/>
      <c r="N281" s="229"/>
      <c r="O281" s="229" t="s">
        <v>307</v>
      </c>
      <c r="P281" s="229"/>
      <c r="Q281" s="229" t="s">
        <v>307</v>
      </c>
      <c r="R281" s="229"/>
      <c r="S281" s="229"/>
      <c r="T281" s="229"/>
      <c r="U281" s="229"/>
      <c r="V281" s="162"/>
      <c r="W281" s="140"/>
    </row>
    <row r="282" spans="1:23" ht="15" customHeight="1">
      <c r="A282" s="140"/>
      <c r="B282" s="142" t="s">
        <v>421</v>
      </c>
      <c r="C282" s="218" t="s">
        <v>422</v>
      </c>
      <c r="D282" s="218"/>
      <c r="E282" s="218"/>
      <c r="F282" s="218"/>
      <c r="G282" s="140"/>
      <c r="H282" s="140"/>
      <c r="I282" s="140"/>
      <c r="J282" s="140"/>
      <c r="K282" s="219" t="s">
        <v>344</v>
      </c>
      <c r="L282" s="219"/>
      <c r="M282" s="219"/>
      <c r="N282" s="219"/>
      <c r="O282" s="219" t="s">
        <v>276</v>
      </c>
      <c r="P282" s="219"/>
      <c r="Q282" s="219" t="s">
        <v>276</v>
      </c>
      <c r="R282" s="219"/>
      <c r="S282" s="219"/>
      <c r="T282" s="219"/>
      <c r="U282" s="219"/>
      <c r="V282" s="141"/>
      <c r="W282" s="140"/>
    </row>
    <row r="283" spans="1:23" ht="15" customHeight="1">
      <c r="A283" s="140"/>
      <c r="B283" s="142" t="s">
        <v>430</v>
      </c>
      <c r="C283" s="218" t="s">
        <v>431</v>
      </c>
      <c r="D283" s="218"/>
      <c r="E283" s="218"/>
      <c r="F283" s="218"/>
      <c r="G283" s="140"/>
      <c r="H283" s="140"/>
      <c r="I283" s="140"/>
      <c r="J283" s="140"/>
      <c r="K283" s="219" t="s">
        <v>344</v>
      </c>
      <c r="L283" s="219"/>
      <c r="M283" s="219"/>
      <c r="N283" s="219"/>
      <c r="O283" s="219" t="s">
        <v>276</v>
      </c>
      <c r="P283" s="219"/>
      <c r="Q283" s="219" t="s">
        <v>276</v>
      </c>
      <c r="R283" s="219"/>
      <c r="S283" s="219"/>
      <c r="T283" s="219"/>
      <c r="U283" s="219"/>
      <c r="V283" s="141"/>
      <c r="W283" s="140"/>
    </row>
    <row r="284" spans="1:23" ht="13" customHeight="1">
      <c r="A284" s="140"/>
      <c r="B284" s="226" t="s">
        <v>337</v>
      </c>
      <c r="C284" s="226"/>
      <c r="D284" s="226"/>
      <c r="E284" s="226"/>
      <c r="F284" s="226"/>
      <c r="G284" s="226"/>
      <c r="H284" s="226"/>
      <c r="I284" s="159"/>
      <c r="J284" s="159"/>
      <c r="K284" s="227" t="s">
        <v>338</v>
      </c>
      <c r="L284" s="227"/>
      <c r="M284" s="227"/>
      <c r="N284" s="227"/>
      <c r="O284" s="227" t="s">
        <v>338</v>
      </c>
      <c r="P284" s="227"/>
      <c r="Q284" s="227" t="s">
        <v>338</v>
      </c>
      <c r="R284" s="227"/>
      <c r="S284" s="227"/>
      <c r="T284" s="227"/>
      <c r="U284" s="227"/>
      <c r="V284" s="160"/>
      <c r="W284" s="140"/>
    </row>
    <row r="285" spans="1:23" ht="13" customHeight="1">
      <c r="A285" s="140"/>
      <c r="B285" s="228" t="s">
        <v>334</v>
      </c>
      <c r="C285" s="228"/>
      <c r="D285" s="228"/>
      <c r="E285" s="228"/>
      <c r="F285" s="228"/>
      <c r="G285" s="228"/>
      <c r="H285" s="228"/>
      <c r="I285" s="161"/>
      <c r="J285" s="161"/>
      <c r="K285" s="229" t="s">
        <v>339</v>
      </c>
      <c r="L285" s="229"/>
      <c r="M285" s="229"/>
      <c r="N285" s="229"/>
      <c r="O285" s="229" t="s">
        <v>339</v>
      </c>
      <c r="P285" s="229"/>
      <c r="Q285" s="229" t="s">
        <v>339</v>
      </c>
      <c r="R285" s="229"/>
      <c r="S285" s="229"/>
      <c r="T285" s="229"/>
      <c r="U285" s="229"/>
      <c r="V285" s="162"/>
      <c r="W285" s="140"/>
    </row>
    <row r="286" spans="1:23" ht="15" customHeight="1">
      <c r="A286" s="140"/>
      <c r="B286" s="142" t="s">
        <v>421</v>
      </c>
      <c r="C286" s="218" t="s">
        <v>422</v>
      </c>
      <c r="D286" s="218"/>
      <c r="E286" s="218"/>
      <c r="F286" s="218"/>
      <c r="G286" s="140"/>
      <c r="H286" s="140"/>
      <c r="I286" s="140"/>
      <c r="J286" s="140"/>
      <c r="K286" s="219" t="s">
        <v>466</v>
      </c>
      <c r="L286" s="219"/>
      <c r="M286" s="219"/>
      <c r="N286" s="219"/>
      <c r="O286" s="219" t="s">
        <v>276</v>
      </c>
      <c r="P286" s="219"/>
      <c r="Q286" s="219" t="s">
        <v>276</v>
      </c>
      <c r="R286" s="219"/>
      <c r="S286" s="219"/>
      <c r="T286" s="219"/>
      <c r="U286" s="219"/>
      <c r="V286" s="141"/>
      <c r="W286" s="140"/>
    </row>
    <row r="287" spans="1:23" ht="15" customHeight="1">
      <c r="A287" s="140"/>
      <c r="B287" s="142" t="s">
        <v>430</v>
      </c>
      <c r="C287" s="218" t="s">
        <v>431</v>
      </c>
      <c r="D287" s="218"/>
      <c r="E287" s="218"/>
      <c r="F287" s="218"/>
      <c r="G287" s="140"/>
      <c r="H287" s="140"/>
      <c r="I287" s="140"/>
      <c r="J287" s="140"/>
      <c r="K287" s="219" t="s">
        <v>444</v>
      </c>
      <c r="L287" s="219"/>
      <c r="M287" s="219"/>
      <c r="N287" s="219"/>
      <c r="O287" s="219" t="s">
        <v>276</v>
      </c>
      <c r="P287" s="219"/>
      <c r="Q287" s="219" t="s">
        <v>276</v>
      </c>
      <c r="R287" s="219"/>
      <c r="S287" s="219"/>
      <c r="T287" s="219"/>
      <c r="U287" s="219"/>
      <c r="V287" s="141"/>
      <c r="W287" s="140"/>
    </row>
    <row r="288" spans="1:23" ht="15" customHeight="1" thickBot="1">
      <c r="A288" s="140"/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140"/>
    </row>
    <row r="289" spans="1:23" ht="12" customHeight="1">
      <c r="A289" s="140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225" t="s">
        <v>252</v>
      </c>
      <c r="M289" s="225"/>
      <c r="N289" s="225"/>
      <c r="O289" s="225"/>
      <c r="P289" s="225"/>
      <c r="Q289" s="225"/>
      <c r="R289" s="225"/>
      <c r="S289" s="225"/>
      <c r="T289" s="225"/>
      <c r="U289" s="143"/>
      <c r="V289" s="143"/>
      <c r="W289" s="140"/>
    </row>
    <row r="290" spans="1:23" ht="12" customHeight="1" thickBot="1">
      <c r="A290" s="140"/>
      <c r="B290" s="220" t="s">
        <v>125</v>
      </c>
      <c r="C290" s="221" t="s">
        <v>126</v>
      </c>
      <c r="D290" s="221"/>
      <c r="E290" s="221"/>
      <c r="F290" s="221"/>
      <c r="G290" s="221"/>
      <c r="H290" s="221"/>
      <c r="I290" s="221"/>
      <c r="J290" s="140"/>
      <c r="K290" s="140"/>
      <c r="L290" s="140"/>
      <c r="M290" s="140"/>
      <c r="N290" s="145" t="s">
        <v>254</v>
      </c>
      <c r="O290" s="140"/>
      <c r="P290" s="145" t="s">
        <v>255</v>
      </c>
      <c r="Q290" s="140"/>
      <c r="R290" s="140"/>
      <c r="S290" s="140"/>
      <c r="T290" s="222" t="s">
        <v>256</v>
      </c>
      <c r="U290" s="222"/>
      <c r="V290" s="140"/>
      <c r="W290" s="140"/>
    </row>
    <row r="291" spans="1:23" ht="12" customHeight="1" thickBot="1">
      <c r="A291" s="140"/>
      <c r="B291" s="220"/>
      <c r="C291" s="221"/>
      <c r="D291" s="221"/>
      <c r="E291" s="221"/>
      <c r="F291" s="221"/>
      <c r="G291" s="221"/>
      <c r="H291" s="221"/>
      <c r="I291" s="221"/>
      <c r="J291" s="146"/>
      <c r="K291" s="223" t="s">
        <v>257</v>
      </c>
      <c r="L291" s="223"/>
      <c r="M291" s="223"/>
      <c r="N291" s="223"/>
      <c r="O291" s="223" t="s">
        <v>258</v>
      </c>
      <c r="P291" s="223"/>
      <c r="Q291" s="223" t="s">
        <v>259</v>
      </c>
      <c r="R291" s="223"/>
      <c r="S291" s="223"/>
      <c r="T291" s="223"/>
      <c r="U291" s="223"/>
      <c r="V291" s="144"/>
      <c r="W291" s="140"/>
    </row>
    <row r="292" spans="1:23" ht="4" customHeight="1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</row>
    <row r="293" spans="1:23" ht="13" customHeight="1">
      <c r="A293" s="140"/>
      <c r="B293" s="228" t="s">
        <v>277</v>
      </c>
      <c r="C293" s="228"/>
      <c r="D293" s="228"/>
      <c r="E293" s="228"/>
      <c r="F293" s="228"/>
      <c r="G293" s="228"/>
      <c r="H293" s="228"/>
      <c r="I293" s="161"/>
      <c r="J293" s="161"/>
      <c r="K293" s="229" t="s">
        <v>328</v>
      </c>
      <c r="L293" s="229"/>
      <c r="M293" s="229"/>
      <c r="N293" s="229"/>
      <c r="O293" s="229" t="s">
        <v>328</v>
      </c>
      <c r="P293" s="229"/>
      <c r="Q293" s="229" t="s">
        <v>328</v>
      </c>
      <c r="R293" s="229"/>
      <c r="S293" s="229"/>
      <c r="T293" s="229"/>
      <c r="U293" s="229"/>
      <c r="V293" s="162"/>
      <c r="W293" s="140"/>
    </row>
    <row r="294" spans="1:23" ht="15" customHeight="1">
      <c r="A294" s="140"/>
      <c r="B294" s="142" t="s">
        <v>413</v>
      </c>
      <c r="C294" s="218" t="s">
        <v>414</v>
      </c>
      <c r="D294" s="218"/>
      <c r="E294" s="218"/>
      <c r="F294" s="218"/>
      <c r="G294" s="140"/>
      <c r="H294" s="140"/>
      <c r="I294" s="140"/>
      <c r="J294" s="140"/>
      <c r="K294" s="219" t="s">
        <v>328</v>
      </c>
      <c r="L294" s="219"/>
      <c r="M294" s="219"/>
      <c r="N294" s="219"/>
      <c r="O294" s="219" t="s">
        <v>276</v>
      </c>
      <c r="P294" s="219"/>
      <c r="Q294" s="219" t="s">
        <v>276</v>
      </c>
      <c r="R294" s="219"/>
      <c r="S294" s="219"/>
      <c r="T294" s="219"/>
      <c r="U294" s="219"/>
      <c r="V294" s="141"/>
      <c r="W294" s="140"/>
    </row>
    <row r="295" spans="1:23" ht="13" customHeight="1">
      <c r="A295" s="140"/>
      <c r="B295" s="228" t="s">
        <v>281</v>
      </c>
      <c r="C295" s="228"/>
      <c r="D295" s="228"/>
      <c r="E295" s="228"/>
      <c r="F295" s="228"/>
      <c r="G295" s="228"/>
      <c r="H295" s="228"/>
      <c r="I295" s="161"/>
      <c r="J295" s="161"/>
      <c r="K295" s="229" t="s">
        <v>307</v>
      </c>
      <c r="L295" s="229"/>
      <c r="M295" s="229"/>
      <c r="N295" s="229"/>
      <c r="O295" s="229" t="s">
        <v>307</v>
      </c>
      <c r="P295" s="229"/>
      <c r="Q295" s="229" t="s">
        <v>307</v>
      </c>
      <c r="R295" s="229"/>
      <c r="S295" s="229"/>
      <c r="T295" s="229"/>
      <c r="U295" s="229"/>
      <c r="V295" s="162"/>
      <c r="W295" s="140"/>
    </row>
    <row r="296" spans="1:23" ht="15" customHeight="1">
      <c r="A296" s="140"/>
      <c r="B296" s="142" t="s">
        <v>421</v>
      </c>
      <c r="C296" s="218" t="s">
        <v>422</v>
      </c>
      <c r="D296" s="218"/>
      <c r="E296" s="218"/>
      <c r="F296" s="218"/>
      <c r="G296" s="140"/>
      <c r="H296" s="140"/>
      <c r="I296" s="140"/>
      <c r="J296" s="140"/>
      <c r="K296" s="219" t="s">
        <v>344</v>
      </c>
      <c r="L296" s="219"/>
      <c r="M296" s="219"/>
      <c r="N296" s="219"/>
      <c r="O296" s="219" t="s">
        <v>276</v>
      </c>
      <c r="P296" s="219"/>
      <c r="Q296" s="219" t="s">
        <v>276</v>
      </c>
      <c r="R296" s="219"/>
      <c r="S296" s="219"/>
      <c r="T296" s="219"/>
      <c r="U296" s="219"/>
      <c r="V296" s="141"/>
      <c r="W296" s="140"/>
    </row>
    <row r="297" spans="1:23" ht="15" customHeight="1">
      <c r="A297" s="140"/>
      <c r="B297" s="142" t="s">
        <v>430</v>
      </c>
      <c r="C297" s="218" t="s">
        <v>431</v>
      </c>
      <c r="D297" s="218"/>
      <c r="E297" s="218"/>
      <c r="F297" s="218"/>
      <c r="G297" s="140"/>
      <c r="H297" s="140"/>
      <c r="I297" s="140"/>
      <c r="J297" s="140"/>
      <c r="K297" s="219" t="s">
        <v>344</v>
      </c>
      <c r="L297" s="219"/>
      <c r="M297" s="219"/>
      <c r="N297" s="219"/>
      <c r="O297" s="219" t="s">
        <v>276</v>
      </c>
      <c r="P297" s="219"/>
      <c r="Q297" s="219" t="s">
        <v>276</v>
      </c>
      <c r="R297" s="219"/>
      <c r="S297" s="219"/>
      <c r="T297" s="219"/>
      <c r="U297" s="219"/>
      <c r="V297" s="141"/>
      <c r="W297" s="140"/>
    </row>
    <row r="298" spans="1:23" ht="13" customHeight="1">
      <c r="A298" s="140"/>
      <c r="B298" s="226" t="s">
        <v>340</v>
      </c>
      <c r="C298" s="226"/>
      <c r="D298" s="226"/>
      <c r="E298" s="226"/>
      <c r="F298" s="226"/>
      <c r="G298" s="226"/>
      <c r="H298" s="226"/>
      <c r="I298" s="159"/>
      <c r="J298" s="159"/>
      <c r="K298" s="227" t="s">
        <v>329</v>
      </c>
      <c r="L298" s="227"/>
      <c r="M298" s="227"/>
      <c r="N298" s="227"/>
      <c r="O298" s="227" t="s">
        <v>329</v>
      </c>
      <c r="P298" s="227"/>
      <c r="Q298" s="227" t="s">
        <v>329</v>
      </c>
      <c r="R298" s="227"/>
      <c r="S298" s="227"/>
      <c r="T298" s="227"/>
      <c r="U298" s="227"/>
      <c r="V298" s="160"/>
      <c r="W298" s="140"/>
    </row>
    <row r="299" spans="1:23" ht="13" customHeight="1">
      <c r="A299" s="140"/>
      <c r="B299" s="228" t="s">
        <v>315</v>
      </c>
      <c r="C299" s="228"/>
      <c r="D299" s="228"/>
      <c r="E299" s="228"/>
      <c r="F299" s="228"/>
      <c r="G299" s="228"/>
      <c r="H299" s="228"/>
      <c r="I299" s="161"/>
      <c r="J299" s="161"/>
      <c r="K299" s="229" t="s">
        <v>329</v>
      </c>
      <c r="L299" s="229"/>
      <c r="M299" s="229"/>
      <c r="N299" s="229"/>
      <c r="O299" s="229" t="s">
        <v>329</v>
      </c>
      <c r="P299" s="229"/>
      <c r="Q299" s="229" t="s">
        <v>329</v>
      </c>
      <c r="R299" s="229"/>
      <c r="S299" s="229"/>
      <c r="T299" s="229"/>
      <c r="U299" s="229"/>
      <c r="V299" s="162"/>
      <c r="W299" s="140"/>
    </row>
    <row r="300" spans="1:23" ht="15" customHeight="1">
      <c r="A300" s="140"/>
      <c r="B300" s="142" t="s">
        <v>413</v>
      </c>
      <c r="C300" s="218" t="s">
        <v>414</v>
      </c>
      <c r="D300" s="218"/>
      <c r="E300" s="218"/>
      <c r="F300" s="218"/>
      <c r="G300" s="140"/>
      <c r="H300" s="140"/>
      <c r="I300" s="140"/>
      <c r="J300" s="140"/>
      <c r="K300" s="219" t="s">
        <v>329</v>
      </c>
      <c r="L300" s="219"/>
      <c r="M300" s="219"/>
      <c r="N300" s="219"/>
      <c r="O300" s="219" t="s">
        <v>276</v>
      </c>
      <c r="P300" s="219"/>
      <c r="Q300" s="219" t="s">
        <v>276</v>
      </c>
      <c r="R300" s="219"/>
      <c r="S300" s="219"/>
      <c r="T300" s="219"/>
      <c r="U300" s="219"/>
      <c r="V300" s="141"/>
      <c r="W300" s="140"/>
    </row>
    <row r="301" spans="1:23" ht="13" customHeight="1">
      <c r="A301" s="140"/>
      <c r="B301" s="230" t="s">
        <v>341</v>
      </c>
      <c r="C301" s="230"/>
      <c r="D301" s="230"/>
      <c r="E301" s="230"/>
      <c r="F301" s="230"/>
      <c r="G301" s="230"/>
      <c r="H301" s="230"/>
      <c r="I301" s="157"/>
      <c r="J301" s="157"/>
      <c r="K301" s="231" t="s">
        <v>467</v>
      </c>
      <c r="L301" s="231"/>
      <c r="M301" s="231"/>
      <c r="N301" s="231"/>
      <c r="O301" s="231" t="s">
        <v>467</v>
      </c>
      <c r="P301" s="231"/>
      <c r="Q301" s="231" t="s">
        <v>467</v>
      </c>
      <c r="R301" s="231"/>
      <c r="S301" s="231"/>
      <c r="T301" s="231"/>
      <c r="U301" s="231"/>
      <c r="V301" s="158"/>
      <c r="W301" s="140"/>
    </row>
    <row r="302" spans="1:23" ht="13" customHeight="1">
      <c r="A302" s="140"/>
      <c r="B302" s="226" t="s">
        <v>343</v>
      </c>
      <c r="C302" s="226"/>
      <c r="D302" s="226"/>
      <c r="E302" s="226"/>
      <c r="F302" s="226"/>
      <c r="G302" s="226"/>
      <c r="H302" s="226"/>
      <c r="I302" s="159"/>
      <c r="J302" s="159"/>
      <c r="K302" s="227" t="s">
        <v>468</v>
      </c>
      <c r="L302" s="227"/>
      <c r="M302" s="227"/>
      <c r="N302" s="227"/>
      <c r="O302" s="227" t="s">
        <v>468</v>
      </c>
      <c r="P302" s="227"/>
      <c r="Q302" s="227" t="s">
        <v>468</v>
      </c>
      <c r="R302" s="227"/>
      <c r="S302" s="227"/>
      <c r="T302" s="227"/>
      <c r="U302" s="227"/>
      <c r="V302" s="160"/>
      <c r="W302" s="140"/>
    </row>
    <row r="303" spans="1:23" ht="13" customHeight="1">
      <c r="A303" s="140"/>
      <c r="B303" s="228" t="s">
        <v>288</v>
      </c>
      <c r="C303" s="228"/>
      <c r="D303" s="228"/>
      <c r="E303" s="228"/>
      <c r="F303" s="228"/>
      <c r="G303" s="228"/>
      <c r="H303" s="228"/>
      <c r="I303" s="161"/>
      <c r="J303" s="161"/>
      <c r="K303" s="229" t="s">
        <v>307</v>
      </c>
      <c r="L303" s="229"/>
      <c r="M303" s="229"/>
      <c r="N303" s="229"/>
      <c r="O303" s="229" t="s">
        <v>307</v>
      </c>
      <c r="P303" s="229"/>
      <c r="Q303" s="229" t="s">
        <v>307</v>
      </c>
      <c r="R303" s="229"/>
      <c r="S303" s="229"/>
      <c r="T303" s="229"/>
      <c r="U303" s="229"/>
      <c r="V303" s="162"/>
      <c r="W303" s="140"/>
    </row>
    <row r="304" spans="1:23" ht="15" customHeight="1">
      <c r="A304" s="140"/>
      <c r="B304" s="142" t="s">
        <v>413</v>
      </c>
      <c r="C304" s="218" t="s">
        <v>414</v>
      </c>
      <c r="D304" s="218"/>
      <c r="E304" s="218"/>
      <c r="F304" s="218"/>
      <c r="G304" s="140"/>
      <c r="H304" s="140"/>
      <c r="I304" s="140"/>
      <c r="J304" s="140"/>
      <c r="K304" s="219" t="s">
        <v>307</v>
      </c>
      <c r="L304" s="219"/>
      <c r="M304" s="219"/>
      <c r="N304" s="219"/>
      <c r="O304" s="219" t="s">
        <v>276</v>
      </c>
      <c r="P304" s="219"/>
      <c r="Q304" s="219" t="s">
        <v>276</v>
      </c>
      <c r="R304" s="219"/>
      <c r="S304" s="219"/>
      <c r="T304" s="219"/>
      <c r="U304" s="219"/>
      <c r="V304" s="141"/>
      <c r="W304" s="140"/>
    </row>
    <row r="305" spans="1:23" ht="13" customHeight="1">
      <c r="A305" s="140"/>
      <c r="B305" s="228" t="s">
        <v>345</v>
      </c>
      <c r="C305" s="228"/>
      <c r="D305" s="228"/>
      <c r="E305" s="228"/>
      <c r="F305" s="228"/>
      <c r="G305" s="228"/>
      <c r="H305" s="228"/>
      <c r="I305" s="161"/>
      <c r="J305" s="161"/>
      <c r="K305" s="229" t="s">
        <v>344</v>
      </c>
      <c r="L305" s="229"/>
      <c r="M305" s="229"/>
      <c r="N305" s="229"/>
      <c r="O305" s="229" t="s">
        <v>344</v>
      </c>
      <c r="P305" s="229"/>
      <c r="Q305" s="229" t="s">
        <v>344</v>
      </c>
      <c r="R305" s="229"/>
      <c r="S305" s="229"/>
      <c r="T305" s="229"/>
      <c r="U305" s="229"/>
      <c r="V305" s="162"/>
      <c r="W305" s="140"/>
    </row>
    <row r="306" spans="1:23" ht="15" customHeight="1">
      <c r="A306" s="140"/>
      <c r="B306" s="142" t="s">
        <v>413</v>
      </c>
      <c r="C306" s="218" t="s">
        <v>414</v>
      </c>
      <c r="D306" s="218"/>
      <c r="E306" s="218"/>
      <c r="F306" s="218"/>
      <c r="G306" s="140"/>
      <c r="H306" s="140"/>
      <c r="I306" s="140"/>
      <c r="J306" s="140"/>
      <c r="K306" s="219" t="s">
        <v>344</v>
      </c>
      <c r="L306" s="219"/>
      <c r="M306" s="219"/>
      <c r="N306" s="219"/>
      <c r="O306" s="219" t="s">
        <v>276</v>
      </c>
      <c r="P306" s="219"/>
      <c r="Q306" s="219" t="s">
        <v>276</v>
      </c>
      <c r="R306" s="219"/>
      <c r="S306" s="219"/>
      <c r="T306" s="219"/>
      <c r="U306" s="219"/>
      <c r="V306" s="141"/>
      <c r="W306" s="140"/>
    </row>
    <row r="307" spans="1:23" ht="13" customHeight="1">
      <c r="A307" s="140"/>
      <c r="B307" s="226" t="s">
        <v>346</v>
      </c>
      <c r="C307" s="226"/>
      <c r="D307" s="226"/>
      <c r="E307" s="226"/>
      <c r="F307" s="226"/>
      <c r="G307" s="226"/>
      <c r="H307" s="226"/>
      <c r="I307" s="159"/>
      <c r="J307" s="159"/>
      <c r="K307" s="227" t="s">
        <v>469</v>
      </c>
      <c r="L307" s="227"/>
      <c r="M307" s="227"/>
      <c r="N307" s="227"/>
      <c r="O307" s="227" t="s">
        <v>469</v>
      </c>
      <c r="P307" s="227"/>
      <c r="Q307" s="227" t="s">
        <v>469</v>
      </c>
      <c r="R307" s="227"/>
      <c r="S307" s="227"/>
      <c r="T307" s="227"/>
      <c r="U307" s="227"/>
      <c r="V307" s="160"/>
      <c r="W307" s="140"/>
    </row>
    <row r="308" spans="1:23" ht="13" customHeight="1">
      <c r="A308" s="140"/>
      <c r="B308" s="228" t="s">
        <v>272</v>
      </c>
      <c r="C308" s="228"/>
      <c r="D308" s="228"/>
      <c r="E308" s="228"/>
      <c r="F308" s="228"/>
      <c r="G308" s="228"/>
      <c r="H308" s="228"/>
      <c r="I308" s="161"/>
      <c r="J308" s="161"/>
      <c r="K308" s="229" t="s">
        <v>347</v>
      </c>
      <c r="L308" s="229"/>
      <c r="M308" s="229"/>
      <c r="N308" s="229"/>
      <c r="O308" s="229" t="s">
        <v>347</v>
      </c>
      <c r="P308" s="229"/>
      <c r="Q308" s="229" t="s">
        <v>347</v>
      </c>
      <c r="R308" s="229"/>
      <c r="S308" s="229"/>
      <c r="T308" s="229"/>
      <c r="U308" s="229"/>
      <c r="V308" s="162"/>
      <c r="W308" s="140"/>
    </row>
    <row r="309" spans="1:23" ht="15" customHeight="1">
      <c r="A309" s="140"/>
      <c r="B309" s="142" t="s">
        <v>379</v>
      </c>
      <c r="C309" s="218" t="s">
        <v>380</v>
      </c>
      <c r="D309" s="218"/>
      <c r="E309" s="218"/>
      <c r="F309" s="218"/>
      <c r="G309" s="140"/>
      <c r="H309" s="140"/>
      <c r="I309" s="140"/>
      <c r="J309" s="140"/>
      <c r="K309" s="219" t="s">
        <v>443</v>
      </c>
      <c r="L309" s="219"/>
      <c r="M309" s="219"/>
      <c r="N309" s="219"/>
      <c r="O309" s="219" t="s">
        <v>276</v>
      </c>
      <c r="P309" s="219"/>
      <c r="Q309" s="219" t="s">
        <v>276</v>
      </c>
      <c r="R309" s="219"/>
      <c r="S309" s="219"/>
      <c r="T309" s="219"/>
      <c r="U309" s="219"/>
      <c r="V309" s="141"/>
      <c r="W309" s="140"/>
    </row>
    <row r="310" spans="1:23" ht="15" customHeight="1">
      <c r="A310" s="140"/>
      <c r="B310" s="142" t="s">
        <v>413</v>
      </c>
      <c r="C310" s="218" t="s">
        <v>414</v>
      </c>
      <c r="D310" s="218"/>
      <c r="E310" s="218"/>
      <c r="F310" s="218"/>
      <c r="G310" s="140"/>
      <c r="H310" s="140"/>
      <c r="I310" s="140"/>
      <c r="J310" s="140"/>
      <c r="K310" s="219" t="s">
        <v>470</v>
      </c>
      <c r="L310" s="219"/>
      <c r="M310" s="219"/>
      <c r="N310" s="219"/>
      <c r="O310" s="219" t="s">
        <v>276</v>
      </c>
      <c r="P310" s="219"/>
      <c r="Q310" s="219" t="s">
        <v>276</v>
      </c>
      <c r="R310" s="219"/>
      <c r="S310" s="219"/>
      <c r="T310" s="219"/>
      <c r="U310" s="219"/>
      <c r="V310" s="141"/>
      <c r="W310" s="140"/>
    </row>
    <row r="311" spans="1:23" ht="13" customHeight="1">
      <c r="A311" s="140"/>
      <c r="B311" s="228" t="s">
        <v>288</v>
      </c>
      <c r="C311" s="228"/>
      <c r="D311" s="228"/>
      <c r="E311" s="228"/>
      <c r="F311" s="228"/>
      <c r="G311" s="228"/>
      <c r="H311" s="228"/>
      <c r="I311" s="161"/>
      <c r="J311" s="161"/>
      <c r="K311" s="229" t="s">
        <v>471</v>
      </c>
      <c r="L311" s="229"/>
      <c r="M311" s="229"/>
      <c r="N311" s="229"/>
      <c r="O311" s="229" t="s">
        <v>471</v>
      </c>
      <c r="P311" s="229"/>
      <c r="Q311" s="229" t="s">
        <v>471</v>
      </c>
      <c r="R311" s="229"/>
      <c r="S311" s="229"/>
      <c r="T311" s="229"/>
      <c r="U311" s="229"/>
      <c r="V311" s="162"/>
      <c r="W311" s="140"/>
    </row>
    <row r="312" spans="1:23" ht="15" customHeight="1">
      <c r="A312" s="140"/>
      <c r="B312" s="142" t="s">
        <v>379</v>
      </c>
      <c r="C312" s="218" t="s">
        <v>380</v>
      </c>
      <c r="D312" s="218"/>
      <c r="E312" s="218"/>
      <c r="F312" s="218"/>
      <c r="G312" s="140"/>
      <c r="H312" s="140"/>
      <c r="I312" s="140"/>
      <c r="J312" s="140"/>
      <c r="K312" s="219" t="s">
        <v>443</v>
      </c>
      <c r="L312" s="219"/>
      <c r="M312" s="219"/>
      <c r="N312" s="219"/>
      <c r="O312" s="219" t="s">
        <v>276</v>
      </c>
      <c r="P312" s="219"/>
      <c r="Q312" s="219" t="s">
        <v>276</v>
      </c>
      <c r="R312" s="219"/>
      <c r="S312" s="219"/>
      <c r="T312" s="219"/>
      <c r="U312" s="219"/>
      <c r="V312" s="141"/>
      <c r="W312" s="140"/>
    </row>
    <row r="313" spans="1:23" ht="15" customHeight="1">
      <c r="A313" s="140"/>
      <c r="B313" s="142" t="s">
        <v>389</v>
      </c>
      <c r="C313" s="218" t="s">
        <v>390</v>
      </c>
      <c r="D313" s="218"/>
      <c r="E313" s="218"/>
      <c r="F313" s="218"/>
      <c r="G313" s="140"/>
      <c r="H313" s="140"/>
      <c r="I313" s="140"/>
      <c r="J313" s="140"/>
      <c r="K313" s="219" t="s">
        <v>472</v>
      </c>
      <c r="L313" s="219"/>
      <c r="M313" s="219"/>
      <c r="N313" s="219"/>
      <c r="O313" s="219" t="s">
        <v>276</v>
      </c>
      <c r="P313" s="219"/>
      <c r="Q313" s="219" t="s">
        <v>276</v>
      </c>
      <c r="R313" s="219"/>
      <c r="S313" s="219"/>
      <c r="T313" s="219"/>
      <c r="U313" s="219"/>
      <c r="V313" s="141"/>
      <c r="W313" s="140"/>
    </row>
    <row r="314" spans="1:23" ht="15" customHeight="1">
      <c r="A314" s="140"/>
      <c r="B314" s="142" t="s">
        <v>413</v>
      </c>
      <c r="C314" s="218" t="s">
        <v>414</v>
      </c>
      <c r="D314" s="218"/>
      <c r="E314" s="218"/>
      <c r="F314" s="218"/>
      <c r="G314" s="140"/>
      <c r="H314" s="140"/>
      <c r="I314" s="140"/>
      <c r="J314" s="140"/>
      <c r="K314" s="219" t="s">
        <v>329</v>
      </c>
      <c r="L314" s="219"/>
      <c r="M314" s="219"/>
      <c r="N314" s="219"/>
      <c r="O314" s="219" t="s">
        <v>276</v>
      </c>
      <c r="P314" s="219"/>
      <c r="Q314" s="219" t="s">
        <v>276</v>
      </c>
      <c r="R314" s="219"/>
      <c r="S314" s="219"/>
      <c r="T314" s="219"/>
      <c r="U314" s="219"/>
      <c r="V314" s="141"/>
      <c r="W314" s="140"/>
    </row>
    <row r="315" spans="1:23" ht="13" customHeight="1">
      <c r="A315" s="140"/>
      <c r="B315" s="226" t="s">
        <v>348</v>
      </c>
      <c r="C315" s="226"/>
      <c r="D315" s="226"/>
      <c r="E315" s="226"/>
      <c r="F315" s="226"/>
      <c r="G315" s="226"/>
      <c r="H315" s="226"/>
      <c r="I315" s="159"/>
      <c r="J315" s="159"/>
      <c r="K315" s="227" t="s">
        <v>326</v>
      </c>
      <c r="L315" s="227"/>
      <c r="M315" s="227"/>
      <c r="N315" s="227"/>
      <c r="O315" s="227" t="s">
        <v>326</v>
      </c>
      <c r="P315" s="227"/>
      <c r="Q315" s="227" t="s">
        <v>326</v>
      </c>
      <c r="R315" s="227"/>
      <c r="S315" s="227"/>
      <c r="T315" s="227"/>
      <c r="U315" s="227"/>
      <c r="V315" s="160"/>
      <c r="W315" s="140"/>
    </row>
    <row r="316" spans="1:23" ht="13" customHeight="1">
      <c r="A316" s="140"/>
      <c r="B316" s="228" t="s">
        <v>272</v>
      </c>
      <c r="C316" s="228"/>
      <c r="D316" s="228"/>
      <c r="E316" s="228"/>
      <c r="F316" s="228"/>
      <c r="G316" s="228"/>
      <c r="H316" s="228"/>
      <c r="I316" s="161"/>
      <c r="J316" s="161"/>
      <c r="K316" s="229" t="s">
        <v>307</v>
      </c>
      <c r="L316" s="229"/>
      <c r="M316" s="229"/>
      <c r="N316" s="229"/>
      <c r="O316" s="229" t="s">
        <v>307</v>
      </c>
      <c r="P316" s="229"/>
      <c r="Q316" s="229" t="s">
        <v>307</v>
      </c>
      <c r="R316" s="229"/>
      <c r="S316" s="229"/>
      <c r="T316" s="229"/>
      <c r="U316" s="229"/>
      <c r="V316" s="162"/>
      <c r="W316" s="140"/>
    </row>
    <row r="317" spans="1:23" ht="15" customHeight="1">
      <c r="A317" s="140"/>
      <c r="B317" s="142" t="s">
        <v>413</v>
      </c>
      <c r="C317" s="218" t="s">
        <v>414</v>
      </c>
      <c r="D317" s="218"/>
      <c r="E317" s="218"/>
      <c r="F317" s="218"/>
      <c r="G317" s="140"/>
      <c r="H317" s="140"/>
      <c r="I317" s="140"/>
      <c r="J317" s="140"/>
      <c r="K317" s="219" t="s">
        <v>307</v>
      </c>
      <c r="L317" s="219"/>
      <c r="M317" s="219"/>
      <c r="N317" s="219"/>
      <c r="O317" s="219" t="s">
        <v>276</v>
      </c>
      <c r="P317" s="219"/>
      <c r="Q317" s="219" t="s">
        <v>276</v>
      </c>
      <c r="R317" s="219"/>
      <c r="S317" s="219"/>
      <c r="T317" s="219"/>
      <c r="U317" s="219"/>
      <c r="V317" s="141"/>
      <c r="W317" s="140"/>
    </row>
    <row r="318" spans="1:23" ht="13" customHeight="1">
      <c r="A318" s="140"/>
      <c r="B318" s="228" t="s">
        <v>288</v>
      </c>
      <c r="C318" s="228"/>
      <c r="D318" s="228"/>
      <c r="E318" s="228"/>
      <c r="F318" s="228"/>
      <c r="G318" s="228"/>
      <c r="H318" s="228"/>
      <c r="I318" s="161"/>
      <c r="J318" s="161"/>
      <c r="K318" s="229" t="s">
        <v>297</v>
      </c>
      <c r="L318" s="229"/>
      <c r="M318" s="229"/>
      <c r="N318" s="229"/>
      <c r="O318" s="229" t="s">
        <v>297</v>
      </c>
      <c r="P318" s="229"/>
      <c r="Q318" s="229" t="s">
        <v>297</v>
      </c>
      <c r="R318" s="229"/>
      <c r="S318" s="229"/>
      <c r="T318" s="229"/>
      <c r="U318" s="229"/>
      <c r="V318" s="162"/>
      <c r="W318" s="140"/>
    </row>
    <row r="319" spans="1:23" ht="15" customHeight="1">
      <c r="A319" s="140"/>
      <c r="B319" s="142" t="s">
        <v>413</v>
      </c>
      <c r="C319" s="218" t="s">
        <v>414</v>
      </c>
      <c r="D319" s="218"/>
      <c r="E319" s="218"/>
      <c r="F319" s="218"/>
      <c r="G319" s="140"/>
      <c r="H319" s="140"/>
      <c r="I319" s="140"/>
      <c r="J319" s="140"/>
      <c r="K319" s="219" t="s">
        <v>297</v>
      </c>
      <c r="L319" s="219"/>
      <c r="M319" s="219"/>
      <c r="N319" s="219"/>
      <c r="O319" s="219" t="s">
        <v>276</v>
      </c>
      <c r="P319" s="219"/>
      <c r="Q319" s="219" t="s">
        <v>276</v>
      </c>
      <c r="R319" s="219"/>
      <c r="S319" s="219"/>
      <c r="T319" s="219"/>
      <c r="U319" s="219"/>
      <c r="V319" s="141"/>
      <c r="W319" s="140"/>
    </row>
    <row r="320" spans="1:23" ht="15" customHeight="1" thickBot="1">
      <c r="A320" s="140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140"/>
    </row>
    <row r="321" spans="1:23" ht="12" customHeight="1">
      <c r="A321" s="140"/>
      <c r="B321" s="143"/>
      <c r="C321" s="143"/>
      <c r="D321" s="143"/>
      <c r="E321" s="143"/>
      <c r="F321" s="143"/>
      <c r="G321" s="143"/>
      <c r="H321" s="143"/>
      <c r="I321" s="143"/>
      <c r="J321" s="143"/>
      <c r="K321" s="143"/>
      <c r="L321" s="225" t="s">
        <v>252</v>
      </c>
      <c r="M321" s="225"/>
      <c r="N321" s="225"/>
      <c r="O321" s="225"/>
      <c r="P321" s="225"/>
      <c r="Q321" s="225"/>
      <c r="R321" s="225"/>
      <c r="S321" s="225"/>
      <c r="T321" s="225"/>
      <c r="U321" s="143"/>
      <c r="V321" s="143"/>
      <c r="W321" s="140"/>
    </row>
    <row r="322" spans="1:23" ht="12" customHeight="1" thickBot="1">
      <c r="A322" s="140"/>
      <c r="B322" s="220" t="s">
        <v>125</v>
      </c>
      <c r="C322" s="221" t="s">
        <v>126</v>
      </c>
      <c r="D322" s="221"/>
      <c r="E322" s="221"/>
      <c r="F322" s="221"/>
      <c r="G322" s="221"/>
      <c r="H322" s="221"/>
      <c r="I322" s="221"/>
      <c r="J322" s="140"/>
      <c r="K322" s="140"/>
      <c r="L322" s="140"/>
      <c r="M322" s="140"/>
      <c r="N322" s="145" t="s">
        <v>254</v>
      </c>
      <c r="O322" s="140"/>
      <c r="P322" s="145" t="s">
        <v>255</v>
      </c>
      <c r="Q322" s="140"/>
      <c r="R322" s="140"/>
      <c r="S322" s="140"/>
      <c r="T322" s="222" t="s">
        <v>256</v>
      </c>
      <c r="U322" s="222"/>
      <c r="V322" s="140"/>
      <c r="W322" s="140"/>
    </row>
    <row r="323" spans="1:23" ht="12" customHeight="1" thickBot="1">
      <c r="A323" s="140"/>
      <c r="B323" s="220"/>
      <c r="C323" s="221"/>
      <c r="D323" s="221"/>
      <c r="E323" s="221"/>
      <c r="F323" s="221"/>
      <c r="G323" s="221"/>
      <c r="H323" s="221"/>
      <c r="I323" s="221"/>
      <c r="J323" s="146"/>
      <c r="K323" s="223" t="s">
        <v>257</v>
      </c>
      <c r="L323" s="223"/>
      <c r="M323" s="223"/>
      <c r="N323" s="223"/>
      <c r="O323" s="223" t="s">
        <v>258</v>
      </c>
      <c r="P323" s="223"/>
      <c r="Q323" s="223" t="s">
        <v>259</v>
      </c>
      <c r="R323" s="223"/>
      <c r="S323" s="223"/>
      <c r="T323" s="223"/>
      <c r="U323" s="223"/>
      <c r="V323" s="144"/>
      <c r="W323" s="140"/>
    </row>
    <row r="324" spans="1:23" ht="4" customHeight="1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</row>
    <row r="325" spans="1:23" ht="13" customHeight="1">
      <c r="A325" s="140"/>
      <c r="B325" s="228" t="s">
        <v>277</v>
      </c>
      <c r="C325" s="228"/>
      <c r="D325" s="228"/>
      <c r="E325" s="228"/>
      <c r="F325" s="228"/>
      <c r="G325" s="228"/>
      <c r="H325" s="228"/>
      <c r="I325" s="161"/>
      <c r="J325" s="161"/>
      <c r="K325" s="229" t="s">
        <v>328</v>
      </c>
      <c r="L325" s="229"/>
      <c r="M325" s="229"/>
      <c r="N325" s="229"/>
      <c r="O325" s="229" t="s">
        <v>328</v>
      </c>
      <c r="P325" s="229"/>
      <c r="Q325" s="229" t="s">
        <v>328</v>
      </c>
      <c r="R325" s="229"/>
      <c r="S325" s="229"/>
      <c r="T325" s="229"/>
      <c r="U325" s="229"/>
      <c r="V325" s="162"/>
      <c r="W325" s="140"/>
    </row>
    <row r="326" spans="1:23" ht="15" customHeight="1">
      <c r="A326" s="140"/>
      <c r="B326" s="142" t="s">
        <v>413</v>
      </c>
      <c r="C326" s="218" t="s">
        <v>414</v>
      </c>
      <c r="D326" s="218"/>
      <c r="E326" s="218"/>
      <c r="F326" s="218"/>
      <c r="G326" s="140"/>
      <c r="H326" s="140"/>
      <c r="I326" s="140"/>
      <c r="J326" s="140"/>
      <c r="K326" s="219" t="s">
        <v>328</v>
      </c>
      <c r="L326" s="219"/>
      <c r="M326" s="219"/>
      <c r="N326" s="219"/>
      <c r="O326" s="219" t="s">
        <v>276</v>
      </c>
      <c r="P326" s="219"/>
      <c r="Q326" s="219" t="s">
        <v>276</v>
      </c>
      <c r="R326" s="219"/>
      <c r="S326" s="219"/>
      <c r="T326" s="219"/>
      <c r="U326" s="219"/>
      <c r="V326" s="141"/>
      <c r="W326" s="140"/>
    </row>
    <row r="327" spans="1:23" ht="13" customHeight="1">
      <c r="A327" s="140"/>
      <c r="B327" s="228" t="s">
        <v>345</v>
      </c>
      <c r="C327" s="228"/>
      <c r="D327" s="228"/>
      <c r="E327" s="228"/>
      <c r="F327" s="228"/>
      <c r="G327" s="228"/>
      <c r="H327" s="228"/>
      <c r="I327" s="161"/>
      <c r="J327" s="161"/>
      <c r="K327" s="229" t="s">
        <v>307</v>
      </c>
      <c r="L327" s="229"/>
      <c r="M327" s="229"/>
      <c r="N327" s="229"/>
      <c r="O327" s="229" t="s">
        <v>307</v>
      </c>
      <c r="P327" s="229"/>
      <c r="Q327" s="229" t="s">
        <v>307</v>
      </c>
      <c r="R327" s="229"/>
      <c r="S327" s="229"/>
      <c r="T327" s="229"/>
      <c r="U327" s="229"/>
      <c r="V327" s="162"/>
      <c r="W327" s="140"/>
    </row>
    <row r="328" spans="1:23" ht="15" customHeight="1">
      <c r="A328" s="140"/>
      <c r="B328" s="142" t="s">
        <v>413</v>
      </c>
      <c r="C328" s="218" t="s">
        <v>414</v>
      </c>
      <c r="D328" s="218"/>
      <c r="E328" s="218"/>
      <c r="F328" s="218"/>
      <c r="G328" s="140"/>
      <c r="H328" s="140"/>
      <c r="I328" s="140"/>
      <c r="J328" s="140"/>
      <c r="K328" s="219" t="s">
        <v>307</v>
      </c>
      <c r="L328" s="219"/>
      <c r="M328" s="219"/>
      <c r="N328" s="219"/>
      <c r="O328" s="219" t="s">
        <v>276</v>
      </c>
      <c r="P328" s="219"/>
      <c r="Q328" s="219" t="s">
        <v>276</v>
      </c>
      <c r="R328" s="219"/>
      <c r="S328" s="219"/>
      <c r="T328" s="219"/>
      <c r="U328" s="219"/>
      <c r="V328" s="141"/>
      <c r="W328" s="140"/>
    </row>
    <row r="329" spans="1:23" ht="13" customHeight="1">
      <c r="A329" s="140"/>
      <c r="B329" s="230" t="s">
        <v>350</v>
      </c>
      <c r="C329" s="230"/>
      <c r="D329" s="230"/>
      <c r="E329" s="230"/>
      <c r="F329" s="230"/>
      <c r="G329" s="230"/>
      <c r="H329" s="230"/>
      <c r="I329" s="157"/>
      <c r="J329" s="157"/>
      <c r="K329" s="231" t="s">
        <v>351</v>
      </c>
      <c r="L329" s="231"/>
      <c r="M329" s="231"/>
      <c r="N329" s="231"/>
      <c r="O329" s="231" t="s">
        <v>351</v>
      </c>
      <c r="P329" s="231"/>
      <c r="Q329" s="231" t="s">
        <v>351</v>
      </c>
      <c r="R329" s="231"/>
      <c r="S329" s="231"/>
      <c r="T329" s="231"/>
      <c r="U329" s="231"/>
      <c r="V329" s="158"/>
      <c r="W329" s="140"/>
    </row>
    <row r="330" spans="1:23" ht="13" customHeight="1">
      <c r="A330" s="140"/>
      <c r="B330" s="226" t="s">
        <v>352</v>
      </c>
      <c r="C330" s="226"/>
      <c r="D330" s="226"/>
      <c r="E330" s="226"/>
      <c r="F330" s="226"/>
      <c r="G330" s="226"/>
      <c r="H330" s="226"/>
      <c r="I330" s="159"/>
      <c r="J330" s="159"/>
      <c r="K330" s="227" t="s">
        <v>351</v>
      </c>
      <c r="L330" s="227"/>
      <c r="M330" s="227"/>
      <c r="N330" s="227"/>
      <c r="O330" s="227" t="s">
        <v>351</v>
      </c>
      <c r="P330" s="227"/>
      <c r="Q330" s="227" t="s">
        <v>351</v>
      </c>
      <c r="R330" s="227"/>
      <c r="S330" s="227"/>
      <c r="T330" s="227"/>
      <c r="U330" s="227"/>
      <c r="V330" s="160"/>
      <c r="W330" s="140"/>
    </row>
    <row r="331" spans="1:23" ht="13" customHeight="1">
      <c r="A331" s="140"/>
      <c r="B331" s="228" t="s">
        <v>277</v>
      </c>
      <c r="C331" s="228"/>
      <c r="D331" s="228"/>
      <c r="E331" s="228"/>
      <c r="F331" s="228"/>
      <c r="G331" s="228"/>
      <c r="H331" s="228"/>
      <c r="I331" s="161"/>
      <c r="J331" s="161"/>
      <c r="K331" s="229" t="s">
        <v>353</v>
      </c>
      <c r="L331" s="229"/>
      <c r="M331" s="229"/>
      <c r="N331" s="229"/>
      <c r="O331" s="229" t="s">
        <v>353</v>
      </c>
      <c r="P331" s="229"/>
      <c r="Q331" s="229" t="s">
        <v>353</v>
      </c>
      <c r="R331" s="229"/>
      <c r="S331" s="229"/>
      <c r="T331" s="229"/>
      <c r="U331" s="229"/>
      <c r="V331" s="162"/>
      <c r="W331" s="140"/>
    </row>
    <row r="332" spans="1:23" ht="15" customHeight="1">
      <c r="A332" s="140"/>
      <c r="B332" s="142" t="s">
        <v>389</v>
      </c>
      <c r="C332" s="218" t="s">
        <v>390</v>
      </c>
      <c r="D332" s="218"/>
      <c r="E332" s="218"/>
      <c r="F332" s="218"/>
      <c r="G332" s="140"/>
      <c r="H332" s="140"/>
      <c r="I332" s="140"/>
      <c r="J332" s="140"/>
      <c r="K332" s="219" t="s">
        <v>473</v>
      </c>
      <c r="L332" s="219"/>
      <c r="M332" s="219"/>
      <c r="N332" s="219"/>
      <c r="O332" s="219" t="s">
        <v>276</v>
      </c>
      <c r="P332" s="219"/>
      <c r="Q332" s="219" t="s">
        <v>276</v>
      </c>
      <c r="R332" s="219"/>
      <c r="S332" s="219"/>
      <c r="T332" s="219"/>
      <c r="U332" s="219"/>
      <c r="V332" s="141"/>
      <c r="W332" s="140"/>
    </row>
    <row r="333" spans="1:23" ht="15" customHeight="1">
      <c r="A333" s="140"/>
      <c r="B333" s="142" t="s">
        <v>392</v>
      </c>
      <c r="C333" s="218" t="s">
        <v>393</v>
      </c>
      <c r="D333" s="218"/>
      <c r="E333" s="218"/>
      <c r="F333" s="218"/>
      <c r="G333" s="140"/>
      <c r="H333" s="140"/>
      <c r="I333" s="140"/>
      <c r="J333" s="140"/>
      <c r="K333" s="219" t="s">
        <v>474</v>
      </c>
      <c r="L333" s="219"/>
      <c r="M333" s="219"/>
      <c r="N333" s="219"/>
      <c r="O333" s="219" t="s">
        <v>276</v>
      </c>
      <c r="P333" s="219"/>
      <c r="Q333" s="219" t="s">
        <v>276</v>
      </c>
      <c r="R333" s="219"/>
      <c r="S333" s="219"/>
      <c r="T333" s="219"/>
      <c r="U333" s="219"/>
      <c r="V333" s="141"/>
      <c r="W333" s="140"/>
    </row>
    <row r="334" spans="1:23" ht="15" customHeight="1">
      <c r="A334" s="140"/>
      <c r="B334" s="142" t="s">
        <v>402</v>
      </c>
      <c r="C334" s="218" t="s">
        <v>403</v>
      </c>
      <c r="D334" s="218"/>
      <c r="E334" s="218"/>
      <c r="F334" s="218"/>
      <c r="G334" s="140"/>
      <c r="H334" s="140"/>
      <c r="I334" s="140"/>
      <c r="J334" s="140"/>
      <c r="K334" s="219" t="s">
        <v>475</v>
      </c>
      <c r="L334" s="219"/>
      <c r="M334" s="219"/>
      <c r="N334" s="219"/>
      <c r="O334" s="219" t="s">
        <v>276</v>
      </c>
      <c r="P334" s="219"/>
      <c r="Q334" s="219" t="s">
        <v>276</v>
      </c>
      <c r="R334" s="219"/>
      <c r="S334" s="219"/>
      <c r="T334" s="219"/>
      <c r="U334" s="219"/>
      <c r="V334" s="141"/>
      <c r="W334" s="140"/>
    </row>
    <row r="335" spans="1:23" ht="15" customHeight="1">
      <c r="A335" s="140"/>
      <c r="B335" s="142" t="s">
        <v>408</v>
      </c>
      <c r="C335" s="218" t="s">
        <v>409</v>
      </c>
      <c r="D335" s="218"/>
      <c r="E335" s="218"/>
      <c r="F335" s="218"/>
      <c r="G335" s="140"/>
      <c r="H335" s="140"/>
      <c r="I335" s="140"/>
      <c r="J335" s="140"/>
      <c r="K335" s="219" t="s">
        <v>476</v>
      </c>
      <c r="L335" s="219"/>
      <c r="M335" s="219"/>
      <c r="N335" s="219"/>
      <c r="O335" s="219" t="s">
        <v>276</v>
      </c>
      <c r="P335" s="219"/>
      <c r="Q335" s="219" t="s">
        <v>276</v>
      </c>
      <c r="R335" s="219"/>
      <c r="S335" s="219"/>
      <c r="T335" s="219"/>
      <c r="U335" s="219"/>
      <c r="V335" s="141"/>
      <c r="W335" s="140"/>
    </row>
    <row r="336" spans="1:23" ht="15" customHeight="1">
      <c r="A336" s="140"/>
      <c r="B336" s="142" t="s">
        <v>427</v>
      </c>
      <c r="C336" s="218" t="s">
        <v>428</v>
      </c>
      <c r="D336" s="218"/>
      <c r="E336" s="218"/>
      <c r="F336" s="218"/>
      <c r="G336" s="140"/>
      <c r="H336" s="140"/>
      <c r="I336" s="140"/>
      <c r="J336" s="140"/>
      <c r="K336" s="219" t="s">
        <v>477</v>
      </c>
      <c r="L336" s="219"/>
      <c r="M336" s="219"/>
      <c r="N336" s="219"/>
      <c r="O336" s="219" t="s">
        <v>276</v>
      </c>
      <c r="P336" s="219"/>
      <c r="Q336" s="219" t="s">
        <v>276</v>
      </c>
      <c r="R336" s="219"/>
      <c r="S336" s="219"/>
      <c r="T336" s="219"/>
      <c r="U336" s="219"/>
      <c r="V336" s="141"/>
      <c r="W336" s="140"/>
    </row>
    <row r="337" spans="1:23" ht="13" customHeight="1">
      <c r="A337" s="140"/>
      <c r="B337" s="228" t="s">
        <v>345</v>
      </c>
      <c r="C337" s="228"/>
      <c r="D337" s="228"/>
      <c r="E337" s="228"/>
      <c r="F337" s="228"/>
      <c r="G337" s="228"/>
      <c r="H337" s="228"/>
      <c r="I337" s="161"/>
      <c r="J337" s="161"/>
      <c r="K337" s="229" t="s">
        <v>353</v>
      </c>
      <c r="L337" s="229"/>
      <c r="M337" s="229"/>
      <c r="N337" s="229"/>
      <c r="O337" s="229" t="s">
        <v>353</v>
      </c>
      <c r="P337" s="229"/>
      <c r="Q337" s="229" t="s">
        <v>353</v>
      </c>
      <c r="R337" s="229"/>
      <c r="S337" s="229"/>
      <c r="T337" s="229"/>
      <c r="U337" s="229"/>
      <c r="V337" s="162"/>
      <c r="W337" s="140"/>
    </row>
    <row r="338" spans="1:23" ht="15" customHeight="1">
      <c r="A338" s="140"/>
      <c r="B338" s="142" t="s">
        <v>389</v>
      </c>
      <c r="C338" s="218" t="s">
        <v>390</v>
      </c>
      <c r="D338" s="218"/>
      <c r="E338" s="218"/>
      <c r="F338" s="218"/>
      <c r="G338" s="140"/>
      <c r="H338" s="140"/>
      <c r="I338" s="140"/>
      <c r="J338" s="140"/>
      <c r="K338" s="219" t="s">
        <v>478</v>
      </c>
      <c r="L338" s="219"/>
      <c r="M338" s="219"/>
      <c r="N338" s="219"/>
      <c r="O338" s="219" t="s">
        <v>276</v>
      </c>
      <c r="P338" s="219"/>
      <c r="Q338" s="219" t="s">
        <v>276</v>
      </c>
      <c r="R338" s="219"/>
      <c r="S338" s="219"/>
      <c r="T338" s="219"/>
      <c r="U338" s="219"/>
      <c r="V338" s="141"/>
      <c r="W338" s="140"/>
    </row>
    <row r="339" spans="1:23" ht="15" customHeight="1">
      <c r="A339" s="140"/>
      <c r="B339" s="142" t="s">
        <v>392</v>
      </c>
      <c r="C339" s="218" t="s">
        <v>393</v>
      </c>
      <c r="D339" s="218"/>
      <c r="E339" s="218"/>
      <c r="F339" s="218"/>
      <c r="G339" s="140"/>
      <c r="H339" s="140"/>
      <c r="I339" s="140"/>
      <c r="J339" s="140"/>
      <c r="K339" s="219" t="s">
        <v>479</v>
      </c>
      <c r="L339" s="219"/>
      <c r="M339" s="219"/>
      <c r="N339" s="219"/>
      <c r="O339" s="219" t="s">
        <v>276</v>
      </c>
      <c r="P339" s="219"/>
      <c r="Q339" s="219" t="s">
        <v>276</v>
      </c>
      <c r="R339" s="219"/>
      <c r="S339" s="219"/>
      <c r="T339" s="219"/>
      <c r="U339" s="219"/>
      <c r="V339" s="141"/>
      <c r="W339" s="140"/>
    </row>
    <row r="340" spans="1:23" ht="15" customHeight="1">
      <c r="A340" s="140"/>
      <c r="B340" s="142" t="s">
        <v>400</v>
      </c>
      <c r="C340" s="218" t="s">
        <v>401</v>
      </c>
      <c r="D340" s="218"/>
      <c r="E340" s="218"/>
      <c r="F340" s="218"/>
      <c r="G340" s="140"/>
      <c r="H340" s="140"/>
      <c r="I340" s="140"/>
      <c r="J340" s="140"/>
      <c r="K340" s="219" t="s">
        <v>480</v>
      </c>
      <c r="L340" s="219"/>
      <c r="M340" s="219"/>
      <c r="N340" s="219"/>
      <c r="O340" s="219" t="s">
        <v>276</v>
      </c>
      <c r="P340" s="219"/>
      <c r="Q340" s="219" t="s">
        <v>276</v>
      </c>
      <c r="R340" s="219"/>
      <c r="S340" s="219"/>
      <c r="T340" s="219"/>
      <c r="U340" s="219"/>
      <c r="V340" s="141"/>
      <c r="W340" s="140"/>
    </row>
    <row r="341" spans="1:23" ht="15" customHeight="1">
      <c r="A341" s="140"/>
      <c r="B341" s="142" t="s">
        <v>402</v>
      </c>
      <c r="C341" s="218" t="s">
        <v>403</v>
      </c>
      <c r="D341" s="218"/>
      <c r="E341" s="218"/>
      <c r="F341" s="218"/>
      <c r="G341" s="140"/>
      <c r="H341" s="140"/>
      <c r="I341" s="140"/>
      <c r="J341" s="140"/>
      <c r="K341" s="219" t="s">
        <v>480</v>
      </c>
      <c r="L341" s="219"/>
      <c r="M341" s="219"/>
      <c r="N341" s="219"/>
      <c r="O341" s="219" t="s">
        <v>276</v>
      </c>
      <c r="P341" s="219"/>
      <c r="Q341" s="219" t="s">
        <v>276</v>
      </c>
      <c r="R341" s="219"/>
      <c r="S341" s="219"/>
      <c r="T341" s="219"/>
      <c r="U341" s="219"/>
      <c r="V341" s="141"/>
      <c r="W341" s="140"/>
    </row>
    <row r="342" spans="1:23" ht="13" customHeight="1">
      <c r="A342" s="140"/>
      <c r="B342" s="230" t="s">
        <v>354</v>
      </c>
      <c r="C342" s="230"/>
      <c r="D342" s="230"/>
      <c r="E342" s="230"/>
      <c r="F342" s="230"/>
      <c r="G342" s="230"/>
      <c r="H342" s="230"/>
      <c r="I342" s="157"/>
      <c r="J342" s="157"/>
      <c r="K342" s="231" t="s">
        <v>429</v>
      </c>
      <c r="L342" s="231"/>
      <c r="M342" s="231"/>
      <c r="N342" s="231"/>
      <c r="O342" s="231" t="s">
        <v>429</v>
      </c>
      <c r="P342" s="231"/>
      <c r="Q342" s="231" t="s">
        <v>429</v>
      </c>
      <c r="R342" s="231"/>
      <c r="S342" s="231"/>
      <c r="T342" s="231"/>
      <c r="U342" s="231"/>
      <c r="V342" s="158"/>
      <c r="W342" s="140"/>
    </row>
    <row r="343" spans="1:23" ht="13" customHeight="1">
      <c r="A343" s="140"/>
      <c r="B343" s="226" t="s">
        <v>356</v>
      </c>
      <c r="C343" s="226"/>
      <c r="D343" s="226"/>
      <c r="E343" s="226"/>
      <c r="F343" s="226"/>
      <c r="G343" s="226"/>
      <c r="H343" s="226"/>
      <c r="I343" s="159"/>
      <c r="J343" s="159"/>
      <c r="K343" s="227" t="s">
        <v>429</v>
      </c>
      <c r="L343" s="227"/>
      <c r="M343" s="227"/>
      <c r="N343" s="227"/>
      <c r="O343" s="227" t="s">
        <v>429</v>
      </c>
      <c r="P343" s="227"/>
      <c r="Q343" s="227" t="s">
        <v>429</v>
      </c>
      <c r="R343" s="227"/>
      <c r="S343" s="227"/>
      <c r="T343" s="227"/>
      <c r="U343" s="227"/>
      <c r="V343" s="160"/>
      <c r="W343" s="140"/>
    </row>
    <row r="344" spans="1:23" ht="13" customHeight="1">
      <c r="A344" s="140"/>
      <c r="B344" s="228" t="s">
        <v>272</v>
      </c>
      <c r="C344" s="228"/>
      <c r="D344" s="228"/>
      <c r="E344" s="228"/>
      <c r="F344" s="228"/>
      <c r="G344" s="228"/>
      <c r="H344" s="228"/>
      <c r="I344" s="161"/>
      <c r="J344" s="161"/>
      <c r="K344" s="229" t="s">
        <v>355</v>
      </c>
      <c r="L344" s="229"/>
      <c r="M344" s="229"/>
      <c r="N344" s="229"/>
      <c r="O344" s="229" t="s">
        <v>355</v>
      </c>
      <c r="P344" s="229"/>
      <c r="Q344" s="229" t="s">
        <v>355</v>
      </c>
      <c r="R344" s="229"/>
      <c r="S344" s="229"/>
      <c r="T344" s="229"/>
      <c r="U344" s="229"/>
      <c r="V344" s="162"/>
      <c r="W344" s="140"/>
    </row>
    <row r="345" spans="1:23" ht="15" customHeight="1">
      <c r="A345" s="140"/>
      <c r="B345" s="142" t="s">
        <v>419</v>
      </c>
      <c r="C345" s="218" t="s">
        <v>420</v>
      </c>
      <c r="D345" s="218"/>
      <c r="E345" s="218"/>
      <c r="F345" s="218"/>
      <c r="G345" s="140"/>
      <c r="H345" s="140"/>
      <c r="I345" s="140"/>
      <c r="J345" s="140"/>
      <c r="K345" s="219" t="s">
        <v>355</v>
      </c>
      <c r="L345" s="219"/>
      <c r="M345" s="219"/>
      <c r="N345" s="219"/>
      <c r="O345" s="219" t="s">
        <v>276</v>
      </c>
      <c r="P345" s="219"/>
      <c r="Q345" s="219" t="s">
        <v>276</v>
      </c>
      <c r="R345" s="219"/>
      <c r="S345" s="219"/>
      <c r="T345" s="219"/>
      <c r="U345" s="219"/>
      <c r="V345" s="141"/>
      <c r="W345" s="140"/>
    </row>
    <row r="346" spans="1:23" ht="13" customHeight="1">
      <c r="A346" s="140"/>
      <c r="B346" s="228" t="s">
        <v>288</v>
      </c>
      <c r="C346" s="228"/>
      <c r="D346" s="228"/>
      <c r="E346" s="228"/>
      <c r="F346" s="228"/>
      <c r="G346" s="228"/>
      <c r="H346" s="228"/>
      <c r="I346" s="161"/>
      <c r="J346" s="161"/>
      <c r="K346" s="229" t="s">
        <v>308</v>
      </c>
      <c r="L346" s="229"/>
      <c r="M346" s="229"/>
      <c r="N346" s="229"/>
      <c r="O346" s="229" t="s">
        <v>308</v>
      </c>
      <c r="P346" s="229"/>
      <c r="Q346" s="229" t="s">
        <v>308</v>
      </c>
      <c r="R346" s="229"/>
      <c r="S346" s="229"/>
      <c r="T346" s="229"/>
      <c r="U346" s="229"/>
      <c r="V346" s="162"/>
      <c r="W346" s="140"/>
    </row>
    <row r="347" spans="1:23" ht="15" customHeight="1">
      <c r="A347" s="140"/>
      <c r="B347" s="142" t="s">
        <v>416</v>
      </c>
      <c r="C347" s="218" t="s">
        <v>417</v>
      </c>
      <c r="D347" s="218"/>
      <c r="E347" s="218"/>
      <c r="F347" s="218"/>
      <c r="G347" s="140"/>
      <c r="H347" s="140"/>
      <c r="I347" s="140"/>
      <c r="J347" s="140"/>
      <c r="K347" s="219" t="s">
        <v>308</v>
      </c>
      <c r="L347" s="219"/>
      <c r="M347" s="219"/>
      <c r="N347" s="219"/>
      <c r="O347" s="219" t="s">
        <v>276</v>
      </c>
      <c r="P347" s="219"/>
      <c r="Q347" s="219" t="s">
        <v>276</v>
      </c>
      <c r="R347" s="219"/>
      <c r="S347" s="219"/>
      <c r="T347" s="219"/>
      <c r="U347" s="219"/>
      <c r="V347" s="141"/>
      <c r="W347" s="140"/>
    </row>
    <row r="348" spans="1:23" ht="13" customHeight="1">
      <c r="A348" s="140"/>
      <c r="B348" s="230" t="s">
        <v>357</v>
      </c>
      <c r="C348" s="230"/>
      <c r="D348" s="230"/>
      <c r="E348" s="230"/>
      <c r="F348" s="230"/>
      <c r="G348" s="230"/>
      <c r="H348" s="230"/>
      <c r="I348" s="157"/>
      <c r="J348" s="157"/>
      <c r="K348" s="231" t="s">
        <v>358</v>
      </c>
      <c r="L348" s="231"/>
      <c r="M348" s="231"/>
      <c r="N348" s="231"/>
      <c r="O348" s="231" t="s">
        <v>358</v>
      </c>
      <c r="P348" s="231"/>
      <c r="Q348" s="231" t="s">
        <v>358</v>
      </c>
      <c r="R348" s="231"/>
      <c r="S348" s="231"/>
      <c r="T348" s="231"/>
      <c r="U348" s="231"/>
      <c r="V348" s="158"/>
      <c r="W348" s="140"/>
    </row>
    <row r="349" spans="1:23" ht="13" customHeight="1">
      <c r="A349" s="140"/>
      <c r="B349" s="226" t="s">
        <v>359</v>
      </c>
      <c r="C349" s="226"/>
      <c r="D349" s="226"/>
      <c r="E349" s="226"/>
      <c r="F349" s="226"/>
      <c r="G349" s="226"/>
      <c r="H349" s="226"/>
      <c r="I349" s="159"/>
      <c r="J349" s="159"/>
      <c r="K349" s="227" t="s">
        <v>358</v>
      </c>
      <c r="L349" s="227"/>
      <c r="M349" s="227"/>
      <c r="N349" s="227"/>
      <c r="O349" s="227" t="s">
        <v>358</v>
      </c>
      <c r="P349" s="227"/>
      <c r="Q349" s="227" t="s">
        <v>358</v>
      </c>
      <c r="R349" s="227"/>
      <c r="S349" s="227"/>
      <c r="T349" s="227"/>
      <c r="U349" s="227"/>
      <c r="V349" s="160"/>
      <c r="W349" s="140"/>
    </row>
    <row r="350" spans="1:23" ht="13" customHeight="1">
      <c r="A350" s="140"/>
      <c r="B350" s="228" t="s">
        <v>288</v>
      </c>
      <c r="C350" s="228"/>
      <c r="D350" s="228"/>
      <c r="E350" s="228"/>
      <c r="F350" s="228"/>
      <c r="G350" s="228"/>
      <c r="H350" s="228"/>
      <c r="I350" s="161"/>
      <c r="J350" s="161"/>
      <c r="K350" s="229" t="s">
        <v>358</v>
      </c>
      <c r="L350" s="229"/>
      <c r="M350" s="229"/>
      <c r="N350" s="229"/>
      <c r="O350" s="229" t="s">
        <v>358</v>
      </c>
      <c r="P350" s="229"/>
      <c r="Q350" s="229" t="s">
        <v>358</v>
      </c>
      <c r="R350" s="229"/>
      <c r="S350" s="229"/>
      <c r="T350" s="229"/>
      <c r="U350" s="229"/>
      <c r="V350" s="162"/>
      <c r="W350" s="140"/>
    </row>
    <row r="351" spans="1:23" ht="15" customHeight="1">
      <c r="A351" s="140"/>
      <c r="B351" s="142" t="s">
        <v>365</v>
      </c>
      <c r="C351" s="218" t="s">
        <v>366</v>
      </c>
      <c r="D351" s="218"/>
      <c r="E351" s="218"/>
      <c r="F351" s="218"/>
      <c r="G351" s="140"/>
      <c r="H351" s="140"/>
      <c r="I351" s="140"/>
      <c r="J351" s="140"/>
      <c r="K351" s="219" t="s">
        <v>481</v>
      </c>
      <c r="L351" s="219"/>
      <c r="M351" s="219"/>
      <c r="N351" s="219"/>
      <c r="O351" s="219" t="s">
        <v>276</v>
      </c>
      <c r="P351" s="219"/>
      <c r="Q351" s="219" t="s">
        <v>276</v>
      </c>
      <c r="R351" s="219"/>
      <c r="S351" s="219"/>
      <c r="T351" s="219"/>
      <c r="U351" s="219"/>
      <c r="V351" s="141"/>
      <c r="W351" s="140"/>
    </row>
    <row r="352" spans="1:23" ht="15" customHeight="1">
      <c r="A352" s="140"/>
      <c r="B352" s="142" t="s">
        <v>368</v>
      </c>
      <c r="C352" s="218" t="s">
        <v>369</v>
      </c>
      <c r="D352" s="218"/>
      <c r="E352" s="218"/>
      <c r="F352" s="218"/>
      <c r="G352" s="140"/>
      <c r="H352" s="140"/>
      <c r="I352" s="140"/>
      <c r="J352" s="140"/>
      <c r="K352" s="219" t="s">
        <v>302</v>
      </c>
      <c r="L352" s="219"/>
      <c r="M352" s="219"/>
      <c r="N352" s="219"/>
      <c r="O352" s="219" t="s">
        <v>276</v>
      </c>
      <c r="P352" s="219"/>
      <c r="Q352" s="219" t="s">
        <v>276</v>
      </c>
      <c r="R352" s="219"/>
      <c r="S352" s="219"/>
      <c r="T352" s="219"/>
      <c r="U352" s="219"/>
      <c r="V352" s="141"/>
      <c r="W352" s="140"/>
    </row>
    <row r="353" spans="1:23" ht="15" customHeight="1">
      <c r="A353" s="140"/>
      <c r="B353" s="142" t="s">
        <v>371</v>
      </c>
      <c r="C353" s="218" t="s">
        <v>372</v>
      </c>
      <c r="D353" s="218"/>
      <c r="E353" s="218"/>
      <c r="F353" s="218"/>
      <c r="G353" s="140"/>
      <c r="H353" s="140"/>
      <c r="I353" s="140"/>
      <c r="J353" s="140"/>
      <c r="K353" s="219" t="s">
        <v>482</v>
      </c>
      <c r="L353" s="219"/>
      <c r="M353" s="219"/>
      <c r="N353" s="219"/>
      <c r="O353" s="219" t="s">
        <v>276</v>
      </c>
      <c r="P353" s="219"/>
      <c r="Q353" s="219" t="s">
        <v>276</v>
      </c>
      <c r="R353" s="219"/>
      <c r="S353" s="219"/>
      <c r="T353" s="219"/>
      <c r="U353" s="219"/>
      <c r="V353" s="141"/>
      <c r="W353" s="140"/>
    </row>
    <row r="354" spans="1:23" ht="15" customHeight="1" thickBot="1">
      <c r="A354" s="140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140"/>
    </row>
    <row r="355" spans="1:23" ht="12" customHeight="1">
      <c r="A355" s="140"/>
      <c r="B355" s="143"/>
      <c r="C355" s="143"/>
      <c r="D355" s="143"/>
      <c r="E355" s="143"/>
      <c r="F355" s="143"/>
      <c r="G355" s="143"/>
      <c r="H355" s="143"/>
      <c r="I355" s="143"/>
      <c r="J355" s="143"/>
      <c r="K355" s="143"/>
      <c r="L355" s="225" t="s">
        <v>252</v>
      </c>
      <c r="M355" s="225"/>
      <c r="N355" s="225"/>
      <c r="O355" s="225"/>
      <c r="P355" s="225"/>
      <c r="Q355" s="225"/>
      <c r="R355" s="225"/>
      <c r="S355" s="225"/>
      <c r="T355" s="225"/>
      <c r="U355" s="143"/>
      <c r="V355" s="143"/>
      <c r="W355" s="140"/>
    </row>
    <row r="356" spans="1:23" ht="12" customHeight="1" thickBot="1">
      <c r="A356" s="140"/>
      <c r="B356" s="220" t="s">
        <v>125</v>
      </c>
      <c r="C356" s="221" t="s">
        <v>126</v>
      </c>
      <c r="D356" s="221"/>
      <c r="E356" s="221"/>
      <c r="F356" s="221"/>
      <c r="G356" s="221"/>
      <c r="H356" s="221"/>
      <c r="I356" s="221"/>
      <c r="J356" s="140"/>
      <c r="K356" s="140"/>
      <c r="L356" s="140"/>
      <c r="M356" s="140"/>
      <c r="N356" s="145" t="s">
        <v>254</v>
      </c>
      <c r="O356" s="140"/>
      <c r="P356" s="145" t="s">
        <v>255</v>
      </c>
      <c r="Q356" s="140"/>
      <c r="R356" s="140"/>
      <c r="S356" s="140"/>
      <c r="T356" s="222" t="s">
        <v>256</v>
      </c>
      <c r="U356" s="222"/>
      <c r="V356" s="140"/>
      <c r="W356" s="140"/>
    </row>
    <row r="357" spans="1:23" ht="12" customHeight="1" thickBot="1">
      <c r="A357" s="140"/>
      <c r="B357" s="220"/>
      <c r="C357" s="221"/>
      <c r="D357" s="221"/>
      <c r="E357" s="221"/>
      <c r="F357" s="221"/>
      <c r="G357" s="221"/>
      <c r="H357" s="221"/>
      <c r="I357" s="221"/>
      <c r="J357" s="146"/>
      <c r="K357" s="223" t="s">
        <v>257</v>
      </c>
      <c r="L357" s="223"/>
      <c r="M357" s="223"/>
      <c r="N357" s="223"/>
      <c r="O357" s="223" t="s">
        <v>258</v>
      </c>
      <c r="P357" s="223"/>
      <c r="Q357" s="223" t="s">
        <v>259</v>
      </c>
      <c r="R357" s="223"/>
      <c r="S357" s="223"/>
      <c r="T357" s="223"/>
      <c r="U357" s="223"/>
      <c r="V357" s="144"/>
      <c r="W357" s="140"/>
    </row>
    <row r="358" spans="1:23" ht="4" customHeight="1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</row>
    <row r="359" spans="1:23" ht="15" customHeight="1">
      <c r="A359" s="140"/>
      <c r="B359" s="142" t="s">
        <v>381</v>
      </c>
      <c r="C359" s="218" t="s">
        <v>382</v>
      </c>
      <c r="D359" s="218"/>
      <c r="E359" s="218"/>
      <c r="F359" s="218"/>
      <c r="G359" s="140"/>
      <c r="H359" s="140"/>
      <c r="I359" s="140"/>
      <c r="J359" s="140"/>
      <c r="K359" s="219" t="s">
        <v>482</v>
      </c>
      <c r="L359" s="219"/>
      <c r="M359" s="219"/>
      <c r="N359" s="219"/>
      <c r="O359" s="219" t="s">
        <v>276</v>
      </c>
      <c r="P359" s="219"/>
      <c r="Q359" s="219" t="s">
        <v>276</v>
      </c>
      <c r="R359" s="219"/>
      <c r="S359" s="219"/>
      <c r="T359" s="219"/>
      <c r="U359" s="219"/>
      <c r="V359" s="141"/>
      <c r="W359" s="140"/>
    </row>
    <row r="360" spans="1:23" ht="15" customHeight="1">
      <c r="A360" s="140"/>
      <c r="B360" s="142" t="s">
        <v>387</v>
      </c>
      <c r="C360" s="218" t="s">
        <v>388</v>
      </c>
      <c r="D360" s="218"/>
      <c r="E360" s="218"/>
      <c r="F360" s="218"/>
      <c r="G360" s="140"/>
      <c r="H360" s="140"/>
      <c r="I360" s="140"/>
      <c r="J360" s="140"/>
      <c r="K360" s="219" t="s">
        <v>308</v>
      </c>
      <c r="L360" s="219"/>
      <c r="M360" s="219"/>
      <c r="N360" s="219"/>
      <c r="O360" s="219" t="s">
        <v>276</v>
      </c>
      <c r="P360" s="219"/>
      <c r="Q360" s="219" t="s">
        <v>276</v>
      </c>
      <c r="R360" s="219"/>
      <c r="S360" s="219"/>
      <c r="T360" s="219"/>
      <c r="U360" s="219"/>
      <c r="V360" s="141"/>
      <c r="W360" s="140"/>
    </row>
    <row r="361" spans="1:23" ht="15" customHeight="1">
      <c r="A361" s="140"/>
      <c r="B361" s="142" t="s">
        <v>483</v>
      </c>
      <c r="C361" s="218" t="s">
        <v>484</v>
      </c>
      <c r="D361" s="218"/>
      <c r="E361" s="218"/>
      <c r="F361" s="218"/>
      <c r="G361" s="140"/>
      <c r="H361" s="140"/>
      <c r="I361" s="140"/>
      <c r="J361" s="140"/>
      <c r="K361" s="219" t="s">
        <v>302</v>
      </c>
      <c r="L361" s="219"/>
      <c r="M361" s="219"/>
      <c r="N361" s="219"/>
      <c r="O361" s="219" t="s">
        <v>276</v>
      </c>
      <c r="P361" s="219"/>
      <c r="Q361" s="219" t="s">
        <v>276</v>
      </c>
      <c r="R361" s="219"/>
      <c r="S361" s="219"/>
      <c r="T361" s="219"/>
      <c r="U361" s="219"/>
      <c r="V361" s="141"/>
      <c r="W361" s="140"/>
    </row>
    <row r="362" spans="1:23" ht="15" customHeight="1">
      <c r="A362" s="140"/>
      <c r="B362" s="142" t="s">
        <v>389</v>
      </c>
      <c r="C362" s="218" t="s">
        <v>390</v>
      </c>
      <c r="D362" s="218"/>
      <c r="E362" s="218"/>
      <c r="F362" s="218"/>
      <c r="G362" s="140"/>
      <c r="H362" s="140"/>
      <c r="I362" s="140"/>
      <c r="J362" s="140"/>
      <c r="K362" s="219" t="s">
        <v>485</v>
      </c>
      <c r="L362" s="219"/>
      <c r="M362" s="219"/>
      <c r="N362" s="219"/>
      <c r="O362" s="219" t="s">
        <v>276</v>
      </c>
      <c r="P362" s="219"/>
      <c r="Q362" s="219" t="s">
        <v>276</v>
      </c>
      <c r="R362" s="219"/>
      <c r="S362" s="219"/>
      <c r="T362" s="219"/>
      <c r="U362" s="219"/>
      <c r="V362" s="141"/>
      <c r="W362" s="140"/>
    </row>
    <row r="363" spans="1:23" ht="15" customHeight="1">
      <c r="A363" s="140"/>
      <c r="B363" s="142" t="s">
        <v>413</v>
      </c>
      <c r="C363" s="218" t="s">
        <v>414</v>
      </c>
      <c r="D363" s="218"/>
      <c r="E363" s="218"/>
      <c r="F363" s="218"/>
      <c r="G363" s="140"/>
      <c r="H363" s="140"/>
      <c r="I363" s="140"/>
      <c r="J363" s="140"/>
      <c r="K363" s="219" t="s">
        <v>308</v>
      </c>
      <c r="L363" s="219"/>
      <c r="M363" s="219"/>
      <c r="N363" s="219"/>
      <c r="O363" s="219" t="s">
        <v>276</v>
      </c>
      <c r="P363" s="219"/>
      <c r="Q363" s="219" t="s">
        <v>276</v>
      </c>
      <c r="R363" s="219"/>
      <c r="S363" s="219"/>
      <c r="T363" s="219"/>
      <c r="U363" s="219"/>
      <c r="V363" s="141"/>
      <c r="W363" s="140"/>
    </row>
    <row r="364" spans="1:23" ht="15" customHeight="1">
      <c r="A364" s="140"/>
      <c r="B364" s="142" t="s">
        <v>419</v>
      </c>
      <c r="C364" s="218" t="s">
        <v>420</v>
      </c>
      <c r="D364" s="218"/>
      <c r="E364" s="218"/>
      <c r="F364" s="218"/>
      <c r="G364" s="140"/>
      <c r="H364" s="140"/>
      <c r="I364" s="140"/>
      <c r="J364" s="140"/>
      <c r="K364" s="219" t="s">
        <v>486</v>
      </c>
      <c r="L364" s="219"/>
      <c r="M364" s="219"/>
      <c r="N364" s="219"/>
      <c r="O364" s="219" t="s">
        <v>276</v>
      </c>
      <c r="P364" s="219"/>
      <c r="Q364" s="219" t="s">
        <v>276</v>
      </c>
      <c r="R364" s="219"/>
      <c r="S364" s="219"/>
      <c r="T364" s="219"/>
      <c r="U364" s="219"/>
      <c r="V364" s="141"/>
      <c r="W364" s="140"/>
    </row>
    <row r="365" spans="1:23" ht="332.15" customHeight="1" thickBot="1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</row>
    <row r="366" spans="1:23" ht="1" customHeight="1">
      <c r="A366" s="140"/>
      <c r="B366" s="217"/>
      <c r="C366" s="217"/>
      <c r="D366" s="217"/>
      <c r="E366" s="217"/>
      <c r="F366" s="217"/>
      <c r="G366" s="217"/>
      <c r="H366" s="217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140"/>
    </row>
    <row r="367" spans="1:23" ht="12" customHeight="1">
      <c r="A367" s="140"/>
      <c r="B367" s="218" t="s">
        <v>487</v>
      </c>
      <c r="C367" s="218"/>
      <c r="D367" s="140"/>
      <c r="E367" s="140"/>
      <c r="F367" s="219" t="s">
        <v>488</v>
      </c>
      <c r="G367" s="219"/>
      <c r="H367" s="218" t="s">
        <v>489</v>
      </c>
      <c r="I367" s="218"/>
      <c r="J367" s="218"/>
      <c r="K367" s="218"/>
      <c r="L367" s="218"/>
      <c r="M367" s="140"/>
      <c r="N367" s="140"/>
      <c r="O367" s="140"/>
      <c r="P367" s="140"/>
      <c r="Q367" s="140"/>
      <c r="R367" s="219" t="s">
        <v>490</v>
      </c>
      <c r="S367" s="219"/>
      <c r="T367" s="219"/>
      <c r="U367" s="219"/>
      <c r="V367" s="140"/>
      <c r="W367" s="140"/>
    </row>
    <row r="368" spans="1:23" ht="29.15" customHeight="1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</row>
  </sheetData>
  <mergeCells count="1288">
    <mergeCell ref="B6:D6"/>
    <mergeCell ref="B8:V8"/>
    <mergeCell ref="B9:V9"/>
    <mergeCell ref="B10:V10"/>
    <mergeCell ref="L11:T11"/>
    <mergeCell ref="B12:B13"/>
    <mergeCell ref="C12:I13"/>
    <mergeCell ref="T12:U12"/>
    <mergeCell ref="K13:N13"/>
    <mergeCell ref="O13:P13"/>
    <mergeCell ref="B2:D2"/>
    <mergeCell ref="S2:U2"/>
    <mergeCell ref="B3:D3"/>
    <mergeCell ref="S3:U3"/>
    <mergeCell ref="B4:D4"/>
    <mergeCell ref="B5:D5"/>
    <mergeCell ref="B17:H17"/>
    <mergeCell ref="K17:N17"/>
    <mergeCell ref="O17:P17"/>
    <mergeCell ref="Q17:U17"/>
    <mergeCell ref="B18:H18"/>
    <mergeCell ref="K18:N18"/>
    <mergeCell ref="O18:P18"/>
    <mergeCell ref="Q18:U18"/>
    <mergeCell ref="Q13:U13"/>
    <mergeCell ref="B15:H15"/>
    <mergeCell ref="K15:N15"/>
    <mergeCell ref="O15:P15"/>
    <mergeCell ref="Q15:U15"/>
    <mergeCell ref="B16:H16"/>
    <mergeCell ref="K16:N16"/>
    <mergeCell ref="O16:P16"/>
    <mergeCell ref="Q16:U16"/>
    <mergeCell ref="C23:F23"/>
    <mergeCell ref="K23:N23"/>
    <mergeCell ref="O23:P23"/>
    <mergeCell ref="Q23:U23"/>
    <mergeCell ref="B24:H24"/>
    <mergeCell ref="K24:N24"/>
    <mergeCell ref="O24:P24"/>
    <mergeCell ref="Q24:U24"/>
    <mergeCell ref="B21:H21"/>
    <mergeCell ref="K21:N21"/>
    <mergeCell ref="O21:P21"/>
    <mergeCell ref="Q21:U21"/>
    <mergeCell ref="B22:H22"/>
    <mergeCell ref="K22:N22"/>
    <mergeCell ref="O22:P22"/>
    <mergeCell ref="Q22:U22"/>
    <mergeCell ref="B19:H19"/>
    <mergeCell ref="K19:N19"/>
    <mergeCell ref="O19:P19"/>
    <mergeCell ref="Q19:U19"/>
    <mergeCell ref="B20:H20"/>
    <mergeCell ref="K20:N20"/>
    <mergeCell ref="O20:P20"/>
    <mergeCell ref="Q20:U20"/>
    <mergeCell ref="B29:H29"/>
    <mergeCell ref="K29:N29"/>
    <mergeCell ref="O29:P29"/>
    <mergeCell ref="Q29:U29"/>
    <mergeCell ref="C30:F30"/>
    <mergeCell ref="K30:N30"/>
    <mergeCell ref="O30:P30"/>
    <mergeCell ref="Q30:U30"/>
    <mergeCell ref="C27:F27"/>
    <mergeCell ref="K27:N27"/>
    <mergeCell ref="O27:P27"/>
    <mergeCell ref="Q27:U27"/>
    <mergeCell ref="B28:H28"/>
    <mergeCell ref="K28:N28"/>
    <mergeCell ref="O28:P28"/>
    <mergeCell ref="Q28:U28"/>
    <mergeCell ref="C25:F25"/>
    <mergeCell ref="K25:N25"/>
    <mergeCell ref="O25:P25"/>
    <mergeCell ref="Q25:U25"/>
    <mergeCell ref="B26:H26"/>
    <mergeCell ref="K26:N26"/>
    <mergeCell ref="O26:P26"/>
    <mergeCell ref="Q26:U26"/>
    <mergeCell ref="B35:H35"/>
    <mergeCell ref="K35:N35"/>
    <mergeCell ref="O35:P35"/>
    <mergeCell ref="Q35:U35"/>
    <mergeCell ref="B36:H36"/>
    <mergeCell ref="K36:N36"/>
    <mergeCell ref="O36:P36"/>
    <mergeCell ref="Q36:U36"/>
    <mergeCell ref="B33:H33"/>
    <mergeCell ref="K33:N33"/>
    <mergeCell ref="O33:P33"/>
    <mergeCell ref="Q33:U33"/>
    <mergeCell ref="C34:F34"/>
    <mergeCell ref="K34:N34"/>
    <mergeCell ref="O34:P34"/>
    <mergeCell ref="Q34:U34"/>
    <mergeCell ref="B31:H31"/>
    <mergeCell ref="K31:N31"/>
    <mergeCell ref="O31:P31"/>
    <mergeCell ref="Q31:U31"/>
    <mergeCell ref="C32:F32"/>
    <mergeCell ref="K32:N32"/>
    <mergeCell ref="O32:P32"/>
    <mergeCell ref="Q32:U32"/>
    <mergeCell ref="B44:H44"/>
    <mergeCell ref="K44:N44"/>
    <mergeCell ref="O44:P44"/>
    <mergeCell ref="Q44:U44"/>
    <mergeCell ref="C45:F45"/>
    <mergeCell ref="K45:N45"/>
    <mergeCell ref="O45:P45"/>
    <mergeCell ref="Q45:U45"/>
    <mergeCell ref="B39:V39"/>
    <mergeCell ref="L40:T40"/>
    <mergeCell ref="B41:B42"/>
    <mergeCell ref="C41:I42"/>
    <mergeCell ref="T41:U41"/>
    <mergeCell ref="K42:N42"/>
    <mergeCell ref="O42:P42"/>
    <mergeCell ref="Q42:U42"/>
    <mergeCell ref="C37:F37"/>
    <mergeCell ref="K37:N37"/>
    <mergeCell ref="O37:P37"/>
    <mergeCell ref="Q37:U37"/>
    <mergeCell ref="B38:H38"/>
    <mergeCell ref="K38:N38"/>
    <mergeCell ref="O38:P38"/>
    <mergeCell ref="Q38:U38"/>
    <mergeCell ref="C50:F50"/>
    <mergeCell ref="K50:N50"/>
    <mergeCell ref="O50:P50"/>
    <mergeCell ref="Q50:U50"/>
    <mergeCell ref="B51:H51"/>
    <mergeCell ref="K51:N51"/>
    <mergeCell ref="O51:P51"/>
    <mergeCell ref="Q51:U51"/>
    <mergeCell ref="B48:H48"/>
    <mergeCell ref="K48:N48"/>
    <mergeCell ref="O48:P48"/>
    <mergeCell ref="Q48:U48"/>
    <mergeCell ref="B49:H49"/>
    <mergeCell ref="K49:N49"/>
    <mergeCell ref="O49:P49"/>
    <mergeCell ref="Q49:U49"/>
    <mergeCell ref="B46:H46"/>
    <mergeCell ref="K46:N46"/>
    <mergeCell ref="O46:P46"/>
    <mergeCell ref="Q46:U46"/>
    <mergeCell ref="C47:F47"/>
    <mergeCell ref="K47:N47"/>
    <mergeCell ref="O47:P47"/>
    <mergeCell ref="Q47:U47"/>
    <mergeCell ref="B56:H56"/>
    <mergeCell ref="K56:N56"/>
    <mergeCell ref="O56:P56"/>
    <mergeCell ref="Q56:U56"/>
    <mergeCell ref="B57:H57"/>
    <mergeCell ref="K57:N57"/>
    <mergeCell ref="O57:P57"/>
    <mergeCell ref="Q57:U57"/>
    <mergeCell ref="B54:H54"/>
    <mergeCell ref="K54:N54"/>
    <mergeCell ref="O54:P54"/>
    <mergeCell ref="Q54:U54"/>
    <mergeCell ref="C55:F55"/>
    <mergeCell ref="K55:N55"/>
    <mergeCell ref="O55:P55"/>
    <mergeCell ref="Q55:U55"/>
    <mergeCell ref="C52:F52"/>
    <mergeCell ref="K52:N52"/>
    <mergeCell ref="O52:P52"/>
    <mergeCell ref="Q52:U52"/>
    <mergeCell ref="B53:H53"/>
    <mergeCell ref="K53:N53"/>
    <mergeCell ref="O53:P53"/>
    <mergeCell ref="Q53:U53"/>
    <mergeCell ref="B62:H62"/>
    <mergeCell ref="K62:N62"/>
    <mergeCell ref="O62:P62"/>
    <mergeCell ref="Q62:U62"/>
    <mergeCell ref="B63:H63"/>
    <mergeCell ref="K63:N63"/>
    <mergeCell ref="O63:P63"/>
    <mergeCell ref="Q63:U63"/>
    <mergeCell ref="C60:F60"/>
    <mergeCell ref="K60:N60"/>
    <mergeCell ref="O60:P60"/>
    <mergeCell ref="Q60:U60"/>
    <mergeCell ref="B61:H61"/>
    <mergeCell ref="K61:N61"/>
    <mergeCell ref="O61:P61"/>
    <mergeCell ref="Q61:U61"/>
    <mergeCell ref="C58:F58"/>
    <mergeCell ref="K58:N58"/>
    <mergeCell ref="O58:P58"/>
    <mergeCell ref="Q58:U58"/>
    <mergeCell ref="B59:H59"/>
    <mergeCell ref="K59:N59"/>
    <mergeCell ref="O59:P59"/>
    <mergeCell ref="Q59:U59"/>
    <mergeCell ref="C68:F68"/>
    <mergeCell ref="K68:N68"/>
    <mergeCell ref="O68:P68"/>
    <mergeCell ref="Q68:U68"/>
    <mergeCell ref="B69:H69"/>
    <mergeCell ref="K69:N69"/>
    <mergeCell ref="O69:P69"/>
    <mergeCell ref="Q69:U69"/>
    <mergeCell ref="B66:H66"/>
    <mergeCell ref="K66:N66"/>
    <mergeCell ref="O66:P66"/>
    <mergeCell ref="Q66:U66"/>
    <mergeCell ref="B67:H67"/>
    <mergeCell ref="K67:N67"/>
    <mergeCell ref="O67:P67"/>
    <mergeCell ref="Q67:U67"/>
    <mergeCell ref="B64:H64"/>
    <mergeCell ref="K64:N64"/>
    <mergeCell ref="O64:P64"/>
    <mergeCell ref="Q64:U64"/>
    <mergeCell ref="C65:F65"/>
    <mergeCell ref="K65:N65"/>
    <mergeCell ref="O65:P65"/>
    <mergeCell ref="Q65:U65"/>
    <mergeCell ref="Q73:U73"/>
    <mergeCell ref="B75:H75"/>
    <mergeCell ref="K75:N75"/>
    <mergeCell ref="O75:P75"/>
    <mergeCell ref="Q75:U75"/>
    <mergeCell ref="B76:H76"/>
    <mergeCell ref="K76:N76"/>
    <mergeCell ref="O76:P76"/>
    <mergeCell ref="Q76:U76"/>
    <mergeCell ref="C70:F70"/>
    <mergeCell ref="K70:N70"/>
    <mergeCell ref="O70:P70"/>
    <mergeCell ref="Q70:U70"/>
    <mergeCell ref="L71:T71"/>
    <mergeCell ref="B72:B73"/>
    <mergeCell ref="C72:I73"/>
    <mergeCell ref="T72:U72"/>
    <mergeCell ref="K73:N73"/>
    <mergeCell ref="O73:P73"/>
    <mergeCell ref="B81:H81"/>
    <mergeCell ref="K81:N81"/>
    <mergeCell ref="O81:P81"/>
    <mergeCell ref="Q81:U81"/>
    <mergeCell ref="C82:F82"/>
    <mergeCell ref="K82:N82"/>
    <mergeCell ref="O82:P82"/>
    <mergeCell ref="Q82:U82"/>
    <mergeCell ref="B79:H79"/>
    <mergeCell ref="K79:N79"/>
    <mergeCell ref="O79:P79"/>
    <mergeCell ref="Q79:U79"/>
    <mergeCell ref="C80:F80"/>
    <mergeCell ref="K80:N80"/>
    <mergeCell ref="O80:P80"/>
    <mergeCell ref="Q80:U80"/>
    <mergeCell ref="B77:H77"/>
    <mergeCell ref="K77:N77"/>
    <mergeCell ref="O77:P77"/>
    <mergeCell ref="Q77:U77"/>
    <mergeCell ref="C78:F78"/>
    <mergeCell ref="K78:N78"/>
    <mergeCell ref="O78:P78"/>
    <mergeCell ref="Q78:U78"/>
    <mergeCell ref="C87:F87"/>
    <mergeCell ref="K87:N87"/>
    <mergeCell ref="O87:P87"/>
    <mergeCell ref="Q87:U87"/>
    <mergeCell ref="B88:H88"/>
    <mergeCell ref="K88:N88"/>
    <mergeCell ref="O88:P88"/>
    <mergeCell ref="Q88:U88"/>
    <mergeCell ref="C85:F85"/>
    <mergeCell ref="K85:N85"/>
    <mergeCell ref="O85:P85"/>
    <mergeCell ref="Q85:U85"/>
    <mergeCell ref="B86:H86"/>
    <mergeCell ref="K86:N86"/>
    <mergeCell ref="O86:P86"/>
    <mergeCell ref="Q86:U86"/>
    <mergeCell ref="B83:H83"/>
    <mergeCell ref="K83:N83"/>
    <mergeCell ref="O83:P83"/>
    <mergeCell ref="Q83:U83"/>
    <mergeCell ref="B84:H84"/>
    <mergeCell ref="K84:N84"/>
    <mergeCell ref="O84:P84"/>
    <mergeCell ref="Q84:U84"/>
    <mergeCell ref="B93:H93"/>
    <mergeCell ref="K93:N93"/>
    <mergeCell ref="O93:P93"/>
    <mergeCell ref="Q93:U93"/>
    <mergeCell ref="B94:H94"/>
    <mergeCell ref="K94:N94"/>
    <mergeCell ref="O94:P94"/>
    <mergeCell ref="Q94:U94"/>
    <mergeCell ref="B91:H91"/>
    <mergeCell ref="K91:N91"/>
    <mergeCell ref="O91:P91"/>
    <mergeCell ref="Q91:U91"/>
    <mergeCell ref="C92:F92"/>
    <mergeCell ref="K92:N92"/>
    <mergeCell ref="O92:P92"/>
    <mergeCell ref="Q92:U92"/>
    <mergeCell ref="C89:F89"/>
    <mergeCell ref="K89:N89"/>
    <mergeCell ref="O89:P89"/>
    <mergeCell ref="Q89:U89"/>
    <mergeCell ref="B90:H90"/>
    <mergeCell ref="K90:N90"/>
    <mergeCell ref="O90:P90"/>
    <mergeCell ref="Q90:U90"/>
    <mergeCell ref="C99:F99"/>
    <mergeCell ref="K99:N99"/>
    <mergeCell ref="O99:P99"/>
    <mergeCell ref="Q99:U99"/>
    <mergeCell ref="B100:H100"/>
    <mergeCell ref="K100:N100"/>
    <mergeCell ref="O100:P100"/>
    <mergeCell ref="Q100:U100"/>
    <mergeCell ref="B97:H97"/>
    <mergeCell ref="K97:N97"/>
    <mergeCell ref="O97:P97"/>
    <mergeCell ref="Q97:U97"/>
    <mergeCell ref="B98:H98"/>
    <mergeCell ref="K98:N98"/>
    <mergeCell ref="O98:P98"/>
    <mergeCell ref="Q98:U98"/>
    <mergeCell ref="B95:H95"/>
    <mergeCell ref="K95:N95"/>
    <mergeCell ref="O95:P95"/>
    <mergeCell ref="Q95:U95"/>
    <mergeCell ref="C96:F96"/>
    <mergeCell ref="K96:N96"/>
    <mergeCell ref="O96:P96"/>
    <mergeCell ref="Q96:U96"/>
    <mergeCell ref="B107:H107"/>
    <mergeCell ref="K107:N107"/>
    <mergeCell ref="O107:P107"/>
    <mergeCell ref="Q107:U107"/>
    <mergeCell ref="C108:F108"/>
    <mergeCell ref="K108:N108"/>
    <mergeCell ref="O108:P108"/>
    <mergeCell ref="Q108:U108"/>
    <mergeCell ref="L103:T103"/>
    <mergeCell ref="B104:B105"/>
    <mergeCell ref="C104:I105"/>
    <mergeCell ref="T104:U104"/>
    <mergeCell ref="K105:N105"/>
    <mergeCell ref="O105:P105"/>
    <mergeCell ref="Q105:U105"/>
    <mergeCell ref="B101:H101"/>
    <mergeCell ref="K101:N101"/>
    <mergeCell ref="O101:P101"/>
    <mergeCell ref="Q101:U101"/>
    <mergeCell ref="C102:F102"/>
    <mergeCell ref="K102:N102"/>
    <mergeCell ref="O102:P102"/>
    <mergeCell ref="Q102:U102"/>
    <mergeCell ref="B113:H113"/>
    <mergeCell ref="K113:N113"/>
    <mergeCell ref="O113:P113"/>
    <mergeCell ref="Q113:U113"/>
    <mergeCell ref="C114:F114"/>
    <mergeCell ref="K114:N114"/>
    <mergeCell ref="O114:P114"/>
    <mergeCell ref="Q114:U114"/>
    <mergeCell ref="B111:H111"/>
    <mergeCell ref="K111:N111"/>
    <mergeCell ref="O111:P111"/>
    <mergeCell ref="Q111:U111"/>
    <mergeCell ref="B112:H112"/>
    <mergeCell ref="K112:N112"/>
    <mergeCell ref="O112:P112"/>
    <mergeCell ref="Q112:U112"/>
    <mergeCell ref="B109:H109"/>
    <mergeCell ref="K109:N109"/>
    <mergeCell ref="O109:P109"/>
    <mergeCell ref="Q109:U109"/>
    <mergeCell ref="C110:F110"/>
    <mergeCell ref="K110:N110"/>
    <mergeCell ref="O110:P110"/>
    <mergeCell ref="Q110:U110"/>
    <mergeCell ref="B119:H119"/>
    <mergeCell ref="K119:N119"/>
    <mergeCell ref="O119:P119"/>
    <mergeCell ref="Q119:U119"/>
    <mergeCell ref="C120:F120"/>
    <mergeCell ref="K120:N120"/>
    <mergeCell ref="O120:P120"/>
    <mergeCell ref="Q120:U120"/>
    <mergeCell ref="B117:H117"/>
    <mergeCell ref="K117:N117"/>
    <mergeCell ref="O117:P117"/>
    <mergeCell ref="Q117:U117"/>
    <mergeCell ref="B118:H118"/>
    <mergeCell ref="K118:N118"/>
    <mergeCell ref="O118:P118"/>
    <mergeCell ref="Q118:U118"/>
    <mergeCell ref="B115:H115"/>
    <mergeCell ref="K115:N115"/>
    <mergeCell ref="O115:P115"/>
    <mergeCell ref="Q115:U115"/>
    <mergeCell ref="C116:F116"/>
    <mergeCell ref="K116:N116"/>
    <mergeCell ref="O116:P116"/>
    <mergeCell ref="Q116:U116"/>
    <mergeCell ref="B125:V125"/>
    <mergeCell ref="L126:T126"/>
    <mergeCell ref="B127:B128"/>
    <mergeCell ref="C127:I128"/>
    <mergeCell ref="T127:U127"/>
    <mergeCell ref="K128:N128"/>
    <mergeCell ref="O128:P128"/>
    <mergeCell ref="Q128:U128"/>
    <mergeCell ref="B123:H123"/>
    <mergeCell ref="K123:N123"/>
    <mergeCell ref="O123:P123"/>
    <mergeCell ref="Q123:U123"/>
    <mergeCell ref="C124:F124"/>
    <mergeCell ref="K124:N124"/>
    <mergeCell ref="O124:P124"/>
    <mergeCell ref="Q124:U124"/>
    <mergeCell ref="B121:H121"/>
    <mergeCell ref="K121:N121"/>
    <mergeCell ref="O121:P121"/>
    <mergeCell ref="Q121:U121"/>
    <mergeCell ref="B122:H122"/>
    <mergeCell ref="K122:N122"/>
    <mergeCell ref="O122:P122"/>
    <mergeCell ref="Q122:U122"/>
    <mergeCell ref="B134:H134"/>
    <mergeCell ref="K134:N134"/>
    <mergeCell ref="O134:P134"/>
    <mergeCell ref="Q134:U134"/>
    <mergeCell ref="B135:H135"/>
    <mergeCell ref="K135:N135"/>
    <mergeCell ref="O135:P135"/>
    <mergeCell ref="Q135:U135"/>
    <mergeCell ref="B132:H132"/>
    <mergeCell ref="K132:N132"/>
    <mergeCell ref="O132:P132"/>
    <mergeCell ref="Q132:U132"/>
    <mergeCell ref="B133:H133"/>
    <mergeCell ref="K133:N133"/>
    <mergeCell ref="O133:P133"/>
    <mergeCell ref="Q133:U133"/>
    <mergeCell ref="B130:H130"/>
    <mergeCell ref="K130:N130"/>
    <mergeCell ref="O130:P130"/>
    <mergeCell ref="Q130:U130"/>
    <mergeCell ref="B131:H131"/>
    <mergeCell ref="K131:N131"/>
    <mergeCell ref="O131:P131"/>
    <mergeCell ref="Q131:U131"/>
    <mergeCell ref="C140:F140"/>
    <mergeCell ref="K140:N140"/>
    <mergeCell ref="O140:P140"/>
    <mergeCell ref="Q140:U140"/>
    <mergeCell ref="B141:H141"/>
    <mergeCell ref="K141:N141"/>
    <mergeCell ref="O141:P141"/>
    <mergeCell ref="Q141:U141"/>
    <mergeCell ref="C138:F138"/>
    <mergeCell ref="K138:N138"/>
    <mergeCell ref="O138:P138"/>
    <mergeCell ref="Q138:U138"/>
    <mergeCell ref="C139:F139"/>
    <mergeCell ref="K139:N139"/>
    <mergeCell ref="O139:P139"/>
    <mergeCell ref="Q139:U139"/>
    <mergeCell ref="B136:H136"/>
    <mergeCell ref="K136:N136"/>
    <mergeCell ref="O136:P136"/>
    <mergeCell ref="Q136:U136"/>
    <mergeCell ref="B137:H137"/>
    <mergeCell ref="K137:N137"/>
    <mergeCell ref="O137:P137"/>
    <mergeCell ref="Q137:U137"/>
    <mergeCell ref="C146:F146"/>
    <mergeCell ref="K146:N146"/>
    <mergeCell ref="O146:P146"/>
    <mergeCell ref="Q146:U146"/>
    <mergeCell ref="C147:F147"/>
    <mergeCell ref="K147:N147"/>
    <mergeCell ref="O147:P147"/>
    <mergeCell ref="Q147:U147"/>
    <mergeCell ref="C144:F144"/>
    <mergeCell ref="K144:N144"/>
    <mergeCell ref="O144:P144"/>
    <mergeCell ref="Q144:U144"/>
    <mergeCell ref="B145:H145"/>
    <mergeCell ref="K145:N145"/>
    <mergeCell ref="O145:P145"/>
    <mergeCell ref="Q145:U145"/>
    <mergeCell ref="C142:F142"/>
    <mergeCell ref="K142:N142"/>
    <mergeCell ref="O142:P142"/>
    <mergeCell ref="Q142:U142"/>
    <mergeCell ref="C143:F143"/>
    <mergeCell ref="K143:N143"/>
    <mergeCell ref="O143:P143"/>
    <mergeCell ref="Q143:U143"/>
    <mergeCell ref="C152:F152"/>
    <mergeCell ref="K152:N152"/>
    <mergeCell ref="O152:P152"/>
    <mergeCell ref="Q152:U152"/>
    <mergeCell ref="C153:F153"/>
    <mergeCell ref="K153:N153"/>
    <mergeCell ref="O153:P153"/>
    <mergeCell ref="Q153:U153"/>
    <mergeCell ref="B150:H150"/>
    <mergeCell ref="K150:N150"/>
    <mergeCell ref="O150:P150"/>
    <mergeCell ref="Q150:U150"/>
    <mergeCell ref="C151:F151"/>
    <mergeCell ref="K151:N151"/>
    <mergeCell ref="O151:P151"/>
    <mergeCell ref="Q151:U151"/>
    <mergeCell ref="C148:F148"/>
    <mergeCell ref="K148:N148"/>
    <mergeCell ref="O148:P148"/>
    <mergeCell ref="Q148:U148"/>
    <mergeCell ref="B149:H149"/>
    <mergeCell ref="K149:N149"/>
    <mergeCell ref="O149:P149"/>
    <mergeCell ref="Q149:U149"/>
    <mergeCell ref="C158:F158"/>
    <mergeCell ref="K158:N158"/>
    <mergeCell ref="O158:P158"/>
    <mergeCell ref="Q158:U158"/>
    <mergeCell ref="B160:V160"/>
    <mergeCell ref="L161:T161"/>
    <mergeCell ref="C156:F156"/>
    <mergeCell ref="K156:N156"/>
    <mergeCell ref="O156:P156"/>
    <mergeCell ref="Q156:U156"/>
    <mergeCell ref="C157:F157"/>
    <mergeCell ref="K157:N157"/>
    <mergeCell ref="O157:P157"/>
    <mergeCell ref="Q157:U157"/>
    <mergeCell ref="C154:F154"/>
    <mergeCell ref="K154:N154"/>
    <mergeCell ref="O154:P154"/>
    <mergeCell ref="Q154:U154"/>
    <mergeCell ref="C155:F155"/>
    <mergeCell ref="K155:N155"/>
    <mergeCell ref="O155:P155"/>
    <mergeCell ref="Q155:U155"/>
    <mergeCell ref="C167:F167"/>
    <mergeCell ref="K167:N167"/>
    <mergeCell ref="O167:P167"/>
    <mergeCell ref="Q167:U167"/>
    <mergeCell ref="C168:F168"/>
    <mergeCell ref="K168:N168"/>
    <mergeCell ref="O168:P168"/>
    <mergeCell ref="Q168:U168"/>
    <mergeCell ref="C165:F165"/>
    <mergeCell ref="K165:N165"/>
    <mergeCell ref="O165:P165"/>
    <mergeCell ref="Q165:U165"/>
    <mergeCell ref="C166:F166"/>
    <mergeCell ref="K166:N166"/>
    <mergeCell ref="O166:P166"/>
    <mergeCell ref="Q166:U166"/>
    <mergeCell ref="B162:B163"/>
    <mergeCell ref="C162:I163"/>
    <mergeCell ref="T162:U162"/>
    <mergeCell ref="K163:N163"/>
    <mergeCell ref="O163:P163"/>
    <mergeCell ref="Q163:U163"/>
    <mergeCell ref="C173:F173"/>
    <mergeCell ref="K173:N173"/>
    <mergeCell ref="O173:P173"/>
    <mergeCell ref="Q173:U173"/>
    <mergeCell ref="C174:F174"/>
    <mergeCell ref="K174:N174"/>
    <mergeCell ref="O174:P174"/>
    <mergeCell ref="Q174:U174"/>
    <mergeCell ref="C171:F171"/>
    <mergeCell ref="K171:N171"/>
    <mergeCell ref="O171:P171"/>
    <mergeCell ref="Q171:U171"/>
    <mergeCell ref="C172:F172"/>
    <mergeCell ref="K172:N172"/>
    <mergeCell ref="O172:P172"/>
    <mergeCell ref="Q172:U172"/>
    <mergeCell ref="C169:F169"/>
    <mergeCell ref="K169:N169"/>
    <mergeCell ref="O169:P169"/>
    <mergeCell ref="Q169:U169"/>
    <mergeCell ref="C170:F170"/>
    <mergeCell ref="K170:N170"/>
    <mergeCell ref="O170:P170"/>
    <mergeCell ref="Q170:U170"/>
    <mergeCell ref="C179:F179"/>
    <mergeCell ref="K179:N179"/>
    <mergeCell ref="O179:P179"/>
    <mergeCell ref="Q179:U179"/>
    <mergeCell ref="C180:F180"/>
    <mergeCell ref="K180:N180"/>
    <mergeCell ref="O180:P180"/>
    <mergeCell ref="Q180:U180"/>
    <mergeCell ref="C177:F177"/>
    <mergeCell ref="K177:N177"/>
    <mergeCell ref="O177:P177"/>
    <mergeCell ref="Q177:U177"/>
    <mergeCell ref="C178:F178"/>
    <mergeCell ref="K178:N178"/>
    <mergeCell ref="O178:P178"/>
    <mergeCell ref="Q178:U178"/>
    <mergeCell ref="C175:F175"/>
    <mergeCell ref="K175:N175"/>
    <mergeCell ref="O175:P175"/>
    <mergeCell ref="Q175:U175"/>
    <mergeCell ref="C176:F176"/>
    <mergeCell ref="K176:N176"/>
    <mergeCell ref="O176:P176"/>
    <mergeCell ref="Q176:U176"/>
    <mergeCell ref="C185:F185"/>
    <mergeCell ref="K185:N185"/>
    <mergeCell ref="O185:P185"/>
    <mergeCell ref="Q185:U185"/>
    <mergeCell ref="C186:F186"/>
    <mergeCell ref="K186:N186"/>
    <mergeCell ref="O186:P186"/>
    <mergeCell ref="Q186:U186"/>
    <mergeCell ref="C183:F183"/>
    <mergeCell ref="K183:N183"/>
    <mergeCell ref="O183:P183"/>
    <mergeCell ref="Q183:U183"/>
    <mergeCell ref="C184:F184"/>
    <mergeCell ref="K184:N184"/>
    <mergeCell ref="O184:P184"/>
    <mergeCell ref="Q184:U184"/>
    <mergeCell ref="C181:F181"/>
    <mergeCell ref="K181:N181"/>
    <mergeCell ref="O181:P181"/>
    <mergeCell ref="Q181:U181"/>
    <mergeCell ref="B182:H182"/>
    <mergeCell ref="K182:N182"/>
    <mergeCell ref="O182:P182"/>
    <mergeCell ref="Q182:U182"/>
    <mergeCell ref="C191:F191"/>
    <mergeCell ref="K191:N191"/>
    <mergeCell ref="O191:P191"/>
    <mergeCell ref="Q191:U191"/>
    <mergeCell ref="C192:F192"/>
    <mergeCell ref="K192:N192"/>
    <mergeCell ref="O192:P192"/>
    <mergeCell ref="Q192:U192"/>
    <mergeCell ref="C189:F189"/>
    <mergeCell ref="K189:N189"/>
    <mergeCell ref="O189:P189"/>
    <mergeCell ref="Q189:U189"/>
    <mergeCell ref="C190:F190"/>
    <mergeCell ref="K190:N190"/>
    <mergeCell ref="O190:P190"/>
    <mergeCell ref="Q190:U190"/>
    <mergeCell ref="C187:F187"/>
    <mergeCell ref="K187:N187"/>
    <mergeCell ref="O187:P187"/>
    <mergeCell ref="Q187:U187"/>
    <mergeCell ref="C188:F188"/>
    <mergeCell ref="K188:N188"/>
    <mergeCell ref="O188:P188"/>
    <mergeCell ref="Q188:U188"/>
    <mergeCell ref="C202:F202"/>
    <mergeCell ref="K202:N202"/>
    <mergeCell ref="O202:P202"/>
    <mergeCell ref="Q202:U202"/>
    <mergeCell ref="C203:F203"/>
    <mergeCell ref="K203:N203"/>
    <mergeCell ref="O203:P203"/>
    <mergeCell ref="Q203:U203"/>
    <mergeCell ref="C200:F200"/>
    <mergeCell ref="K200:N200"/>
    <mergeCell ref="O200:P200"/>
    <mergeCell ref="Q200:U200"/>
    <mergeCell ref="C201:F201"/>
    <mergeCell ref="K201:N201"/>
    <mergeCell ref="O201:P201"/>
    <mergeCell ref="Q201:U201"/>
    <mergeCell ref="B194:V194"/>
    <mergeCell ref="B195:V195"/>
    <mergeCell ref="L196:T196"/>
    <mergeCell ref="B197:B198"/>
    <mergeCell ref="C197:I198"/>
    <mergeCell ref="T197:U197"/>
    <mergeCell ref="K198:N198"/>
    <mergeCell ref="O198:P198"/>
    <mergeCell ref="Q198:U198"/>
    <mergeCell ref="C208:F208"/>
    <mergeCell ref="K208:N208"/>
    <mergeCell ref="O208:P208"/>
    <mergeCell ref="Q208:U208"/>
    <mergeCell ref="C209:F209"/>
    <mergeCell ref="K209:N209"/>
    <mergeCell ref="O209:P209"/>
    <mergeCell ref="Q209:U209"/>
    <mergeCell ref="C206:F206"/>
    <mergeCell ref="K206:N206"/>
    <mergeCell ref="O206:P206"/>
    <mergeCell ref="Q206:U206"/>
    <mergeCell ref="C207:F207"/>
    <mergeCell ref="K207:N207"/>
    <mergeCell ref="O207:P207"/>
    <mergeCell ref="Q207:U207"/>
    <mergeCell ref="C204:F204"/>
    <mergeCell ref="K204:N204"/>
    <mergeCell ref="O204:P204"/>
    <mergeCell ref="Q204:U204"/>
    <mergeCell ref="C205:F205"/>
    <mergeCell ref="K205:N205"/>
    <mergeCell ref="O205:P205"/>
    <mergeCell ref="Q205:U205"/>
    <mergeCell ref="B214:H214"/>
    <mergeCell ref="K214:N214"/>
    <mergeCell ref="O214:P214"/>
    <mergeCell ref="Q214:U214"/>
    <mergeCell ref="C215:F215"/>
    <mergeCell ref="K215:N215"/>
    <mergeCell ref="O215:P215"/>
    <mergeCell ref="Q215:U215"/>
    <mergeCell ref="C212:F212"/>
    <mergeCell ref="K212:N212"/>
    <mergeCell ref="O212:P212"/>
    <mergeCell ref="Q212:U212"/>
    <mergeCell ref="C213:F213"/>
    <mergeCell ref="K213:N213"/>
    <mergeCell ref="O213:P213"/>
    <mergeCell ref="Q213:U213"/>
    <mergeCell ref="B210:H210"/>
    <mergeCell ref="K210:N210"/>
    <mergeCell ref="O210:P210"/>
    <mergeCell ref="Q210:U210"/>
    <mergeCell ref="B211:H211"/>
    <mergeCell ref="K211:N211"/>
    <mergeCell ref="O211:P211"/>
    <mergeCell ref="Q211:U211"/>
    <mergeCell ref="B220:H220"/>
    <mergeCell ref="K220:N220"/>
    <mergeCell ref="O220:P220"/>
    <mergeCell ref="Q220:U220"/>
    <mergeCell ref="C221:F221"/>
    <mergeCell ref="K221:N221"/>
    <mergeCell ref="O221:P221"/>
    <mergeCell ref="Q221:U221"/>
    <mergeCell ref="B218:H218"/>
    <mergeCell ref="K218:N218"/>
    <mergeCell ref="O218:P218"/>
    <mergeCell ref="Q218:U218"/>
    <mergeCell ref="C219:F219"/>
    <mergeCell ref="K219:N219"/>
    <mergeCell ref="O219:P219"/>
    <mergeCell ref="Q219:U219"/>
    <mergeCell ref="C216:F216"/>
    <mergeCell ref="K216:N216"/>
    <mergeCell ref="O216:P216"/>
    <mergeCell ref="Q216:U216"/>
    <mergeCell ref="B217:H217"/>
    <mergeCell ref="K217:N217"/>
    <mergeCell ref="O217:P217"/>
    <mergeCell ref="Q217:U217"/>
    <mergeCell ref="B224:H224"/>
    <mergeCell ref="K224:N224"/>
    <mergeCell ref="O224:P224"/>
    <mergeCell ref="Q224:U224"/>
    <mergeCell ref="L225:T225"/>
    <mergeCell ref="B226:B227"/>
    <mergeCell ref="C226:I227"/>
    <mergeCell ref="T226:U226"/>
    <mergeCell ref="K227:N227"/>
    <mergeCell ref="O227:P227"/>
    <mergeCell ref="B222:H222"/>
    <mergeCell ref="K222:N222"/>
    <mergeCell ref="O222:P222"/>
    <mergeCell ref="Q222:U222"/>
    <mergeCell ref="C223:F223"/>
    <mergeCell ref="K223:N223"/>
    <mergeCell ref="O223:P223"/>
    <mergeCell ref="Q223:U223"/>
    <mergeCell ref="B231:H231"/>
    <mergeCell ref="K231:N231"/>
    <mergeCell ref="O231:P231"/>
    <mergeCell ref="Q231:U231"/>
    <mergeCell ref="C232:F232"/>
    <mergeCell ref="K232:N232"/>
    <mergeCell ref="O232:P232"/>
    <mergeCell ref="Q232:U232"/>
    <mergeCell ref="Q227:U227"/>
    <mergeCell ref="B229:H229"/>
    <mergeCell ref="K229:N229"/>
    <mergeCell ref="O229:P229"/>
    <mergeCell ref="Q229:U229"/>
    <mergeCell ref="C230:F230"/>
    <mergeCell ref="K230:N230"/>
    <mergeCell ref="O230:P230"/>
    <mergeCell ref="Q230:U230"/>
    <mergeCell ref="C237:F237"/>
    <mergeCell ref="K237:N237"/>
    <mergeCell ref="O237:P237"/>
    <mergeCell ref="Q237:U237"/>
    <mergeCell ref="B238:H238"/>
    <mergeCell ref="K238:N238"/>
    <mergeCell ref="O238:P238"/>
    <mergeCell ref="Q238:U238"/>
    <mergeCell ref="B235:H235"/>
    <mergeCell ref="K235:N235"/>
    <mergeCell ref="O235:P235"/>
    <mergeCell ref="Q235:U235"/>
    <mergeCell ref="B236:H236"/>
    <mergeCell ref="K236:N236"/>
    <mergeCell ref="O236:P236"/>
    <mergeCell ref="Q236:U236"/>
    <mergeCell ref="B233:H233"/>
    <mergeCell ref="K233:N233"/>
    <mergeCell ref="O233:P233"/>
    <mergeCell ref="Q233:U233"/>
    <mergeCell ref="C234:F234"/>
    <mergeCell ref="K234:N234"/>
    <mergeCell ref="O234:P234"/>
    <mergeCell ref="Q234:U234"/>
    <mergeCell ref="B243:H243"/>
    <mergeCell ref="K243:N243"/>
    <mergeCell ref="O243:P243"/>
    <mergeCell ref="Q243:U243"/>
    <mergeCell ref="B244:H244"/>
    <mergeCell ref="K244:N244"/>
    <mergeCell ref="O244:P244"/>
    <mergeCell ref="Q244:U244"/>
    <mergeCell ref="B241:H241"/>
    <mergeCell ref="K241:N241"/>
    <mergeCell ref="O241:P241"/>
    <mergeCell ref="Q241:U241"/>
    <mergeCell ref="C242:F242"/>
    <mergeCell ref="K242:N242"/>
    <mergeCell ref="O242:P242"/>
    <mergeCell ref="Q242:U242"/>
    <mergeCell ref="B239:H239"/>
    <mergeCell ref="K239:N239"/>
    <mergeCell ref="O239:P239"/>
    <mergeCell ref="Q239:U239"/>
    <mergeCell ref="C240:F240"/>
    <mergeCell ref="K240:N240"/>
    <mergeCell ref="O240:P240"/>
    <mergeCell ref="Q240:U240"/>
    <mergeCell ref="C249:F249"/>
    <mergeCell ref="K249:N249"/>
    <mergeCell ref="O249:P249"/>
    <mergeCell ref="Q249:U249"/>
    <mergeCell ref="C250:F250"/>
    <mergeCell ref="K250:N250"/>
    <mergeCell ref="O250:P250"/>
    <mergeCell ref="Q250:U250"/>
    <mergeCell ref="C247:F247"/>
    <mergeCell ref="K247:N247"/>
    <mergeCell ref="O247:P247"/>
    <mergeCell ref="Q247:U247"/>
    <mergeCell ref="C248:F248"/>
    <mergeCell ref="K248:N248"/>
    <mergeCell ref="O248:P248"/>
    <mergeCell ref="Q248:U248"/>
    <mergeCell ref="B245:H245"/>
    <mergeCell ref="K245:N245"/>
    <mergeCell ref="O245:P245"/>
    <mergeCell ref="Q245:U245"/>
    <mergeCell ref="B246:H246"/>
    <mergeCell ref="K246:N246"/>
    <mergeCell ref="O246:P246"/>
    <mergeCell ref="Q246:U246"/>
    <mergeCell ref="C255:F255"/>
    <mergeCell ref="K255:N255"/>
    <mergeCell ref="O255:P255"/>
    <mergeCell ref="Q255:U255"/>
    <mergeCell ref="B256:V256"/>
    <mergeCell ref="L257:T257"/>
    <mergeCell ref="C253:F253"/>
    <mergeCell ref="K253:N253"/>
    <mergeCell ref="O253:P253"/>
    <mergeCell ref="Q253:U253"/>
    <mergeCell ref="C254:F254"/>
    <mergeCell ref="K254:N254"/>
    <mergeCell ref="O254:P254"/>
    <mergeCell ref="Q254:U254"/>
    <mergeCell ref="C251:F251"/>
    <mergeCell ref="K251:N251"/>
    <mergeCell ref="O251:P251"/>
    <mergeCell ref="Q251:U251"/>
    <mergeCell ref="B252:H252"/>
    <mergeCell ref="K252:N252"/>
    <mergeCell ref="O252:P252"/>
    <mergeCell ref="Q252:U252"/>
    <mergeCell ref="C263:F263"/>
    <mergeCell ref="K263:N263"/>
    <mergeCell ref="O263:P263"/>
    <mergeCell ref="Q263:U263"/>
    <mergeCell ref="B264:H264"/>
    <mergeCell ref="K264:N264"/>
    <mergeCell ref="O264:P264"/>
    <mergeCell ref="Q264:U264"/>
    <mergeCell ref="B261:H261"/>
    <mergeCell ref="K261:N261"/>
    <mergeCell ref="O261:P261"/>
    <mergeCell ref="Q261:U261"/>
    <mergeCell ref="B262:H262"/>
    <mergeCell ref="K262:N262"/>
    <mergeCell ref="O262:P262"/>
    <mergeCell ref="Q262:U262"/>
    <mergeCell ref="B258:B259"/>
    <mergeCell ref="C258:I259"/>
    <mergeCell ref="T258:U258"/>
    <mergeCell ref="K259:N259"/>
    <mergeCell ref="O259:P259"/>
    <mergeCell ref="Q259:U259"/>
    <mergeCell ref="B269:H269"/>
    <mergeCell ref="K269:N269"/>
    <mergeCell ref="O269:P269"/>
    <mergeCell ref="Q269:U269"/>
    <mergeCell ref="C270:F270"/>
    <mergeCell ref="K270:N270"/>
    <mergeCell ref="O270:P270"/>
    <mergeCell ref="Q270:U270"/>
    <mergeCell ref="C267:F267"/>
    <mergeCell ref="K267:N267"/>
    <mergeCell ref="O267:P267"/>
    <mergeCell ref="Q267:U267"/>
    <mergeCell ref="C268:F268"/>
    <mergeCell ref="K268:N268"/>
    <mergeCell ref="O268:P268"/>
    <mergeCell ref="Q268:U268"/>
    <mergeCell ref="C265:F265"/>
    <mergeCell ref="K265:N265"/>
    <mergeCell ref="O265:P265"/>
    <mergeCell ref="Q265:U265"/>
    <mergeCell ref="C266:F266"/>
    <mergeCell ref="K266:N266"/>
    <mergeCell ref="O266:P266"/>
    <mergeCell ref="Q266:U266"/>
    <mergeCell ref="C275:F275"/>
    <mergeCell ref="K275:N275"/>
    <mergeCell ref="O275:P275"/>
    <mergeCell ref="Q275:U275"/>
    <mergeCell ref="C276:F276"/>
    <mergeCell ref="K276:N276"/>
    <mergeCell ref="O276:P276"/>
    <mergeCell ref="Q276:U276"/>
    <mergeCell ref="B273:H273"/>
    <mergeCell ref="K273:N273"/>
    <mergeCell ref="O273:P273"/>
    <mergeCell ref="Q273:U273"/>
    <mergeCell ref="C274:F274"/>
    <mergeCell ref="K274:N274"/>
    <mergeCell ref="O274:P274"/>
    <mergeCell ref="Q274:U274"/>
    <mergeCell ref="B271:H271"/>
    <mergeCell ref="K271:N271"/>
    <mergeCell ref="O271:P271"/>
    <mergeCell ref="Q271:U271"/>
    <mergeCell ref="B272:H272"/>
    <mergeCell ref="K272:N272"/>
    <mergeCell ref="O272:P272"/>
    <mergeCell ref="Q272:U272"/>
    <mergeCell ref="B281:H281"/>
    <mergeCell ref="K281:N281"/>
    <mergeCell ref="O281:P281"/>
    <mergeCell ref="Q281:U281"/>
    <mergeCell ref="C282:F282"/>
    <mergeCell ref="K282:N282"/>
    <mergeCell ref="O282:P282"/>
    <mergeCell ref="Q282:U282"/>
    <mergeCell ref="B279:H279"/>
    <mergeCell ref="K279:N279"/>
    <mergeCell ref="O279:P279"/>
    <mergeCell ref="Q279:U279"/>
    <mergeCell ref="C280:F280"/>
    <mergeCell ref="K280:N280"/>
    <mergeCell ref="O280:P280"/>
    <mergeCell ref="Q280:U280"/>
    <mergeCell ref="C277:F277"/>
    <mergeCell ref="K277:N277"/>
    <mergeCell ref="O277:P277"/>
    <mergeCell ref="Q277:U277"/>
    <mergeCell ref="C278:F278"/>
    <mergeCell ref="K278:N278"/>
    <mergeCell ref="O278:P278"/>
    <mergeCell ref="Q278:U278"/>
    <mergeCell ref="C287:F287"/>
    <mergeCell ref="K287:N287"/>
    <mergeCell ref="O287:P287"/>
    <mergeCell ref="Q287:U287"/>
    <mergeCell ref="B288:V288"/>
    <mergeCell ref="L289:T289"/>
    <mergeCell ref="B285:H285"/>
    <mergeCell ref="K285:N285"/>
    <mergeCell ref="O285:P285"/>
    <mergeCell ref="Q285:U285"/>
    <mergeCell ref="C286:F286"/>
    <mergeCell ref="K286:N286"/>
    <mergeCell ref="O286:P286"/>
    <mergeCell ref="Q286:U286"/>
    <mergeCell ref="C283:F283"/>
    <mergeCell ref="K283:N283"/>
    <mergeCell ref="O283:P283"/>
    <mergeCell ref="Q283:U283"/>
    <mergeCell ref="B284:H284"/>
    <mergeCell ref="K284:N284"/>
    <mergeCell ref="O284:P284"/>
    <mergeCell ref="Q284:U284"/>
    <mergeCell ref="B295:H295"/>
    <mergeCell ref="K295:N295"/>
    <mergeCell ref="O295:P295"/>
    <mergeCell ref="Q295:U295"/>
    <mergeCell ref="C296:F296"/>
    <mergeCell ref="K296:N296"/>
    <mergeCell ref="O296:P296"/>
    <mergeCell ref="Q296:U296"/>
    <mergeCell ref="B293:H293"/>
    <mergeCell ref="K293:N293"/>
    <mergeCell ref="O293:P293"/>
    <mergeCell ref="Q293:U293"/>
    <mergeCell ref="C294:F294"/>
    <mergeCell ref="K294:N294"/>
    <mergeCell ref="O294:P294"/>
    <mergeCell ref="Q294:U294"/>
    <mergeCell ref="B290:B291"/>
    <mergeCell ref="C290:I291"/>
    <mergeCell ref="T290:U290"/>
    <mergeCell ref="K291:N291"/>
    <mergeCell ref="O291:P291"/>
    <mergeCell ref="Q291:U291"/>
    <mergeCell ref="B301:H301"/>
    <mergeCell ref="K301:N301"/>
    <mergeCell ref="O301:P301"/>
    <mergeCell ref="Q301:U301"/>
    <mergeCell ref="B302:H302"/>
    <mergeCell ref="K302:N302"/>
    <mergeCell ref="O302:P302"/>
    <mergeCell ref="Q302:U302"/>
    <mergeCell ref="B299:H299"/>
    <mergeCell ref="K299:N299"/>
    <mergeCell ref="O299:P299"/>
    <mergeCell ref="Q299:U299"/>
    <mergeCell ref="C300:F300"/>
    <mergeCell ref="K300:N300"/>
    <mergeCell ref="O300:P300"/>
    <mergeCell ref="Q300:U300"/>
    <mergeCell ref="C297:F297"/>
    <mergeCell ref="K297:N297"/>
    <mergeCell ref="O297:P297"/>
    <mergeCell ref="Q297:U297"/>
    <mergeCell ref="B298:H298"/>
    <mergeCell ref="K298:N298"/>
    <mergeCell ref="O298:P298"/>
    <mergeCell ref="Q298:U298"/>
    <mergeCell ref="B307:H307"/>
    <mergeCell ref="K307:N307"/>
    <mergeCell ref="O307:P307"/>
    <mergeCell ref="Q307:U307"/>
    <mergeCell ref="B308:H308"/>
    <mergeCell ref="K308:N308"/>
    <mergeCell ref="O308:P308"/>
    <mergeCell ref="Q308:U308"/>
    <mergeCell ref="B305:H305"/>
    <mergeCell ref="K305:N305"/>
    <mergeCell ref="O305:P305"/>
    <mergeCell ref="Q305:U305"/>
    <mergeCell ref="C306:F306"/>
    <mergeCell ref="K306:N306"/>
    <mergeCell ref="O306:P306"/>
    <mergeCell ref="Q306:U306"/>
    <mergeCell ref="B303:H303"/>
    <mergeCell ref="K303:N303"/>
    <mergeCell ref="O303:P303"/>
    <mergeCell ref="Q303:U303"/>
    <mergeCell ref="C304:F304"/>
    <mergeCell ref="K304:N304"/>
    <mergeCell ref="O304:P304"/>
    <mergeCell ref="Q304:U304"/>
    <mergeCell ref="C313:F313"/>
    <mergeCell ref="K313:N313"/>
    <mergeCell ref="O313:P313"/>
    <mergeCell ref="Q313:U313"/>
    <mergeCell ref="C314:F314"/>
    <mergeCell ref="K314:N314"/>
    <mergeCell ref="O314:P314"/>
    <mergeCell ref="Q314:U314"/>
    <mergeCell ref="B311:H311"/>
    <mergeCell ref="K311:N311"/>
    <mergeCell ref="O311:P311"/>
    <mergeCell ref="Q311:U311"/>
    <mergeCell ref="C312:F312"/>
    <mergeCell ref="K312:N312"/>
    <mergeCell ref="O312:P312"/>
    <mergeCell ref="Q312:U312"/>
    <mergeCell ref="C309:F309"/>
    <mergeCell ref="K309:N309"/>
    <mergeCell ref="O309:P309"/>
    <mergeCell ref="Q309:U309"/>
    <mergeCell ref="C310:F310"/>
    <mergeCell ref="K310:N310"/>
    <mergeCell ref="O310:P310"/>
    <mergeCell ref="Q310:U310"/>
    <mergeCell ref="C319:F319"/>
    <mergeCell ref="K319:N319"/>
    <mergeCell ref="O319:P319"/>
    <mergeCell ref="Q319:U319"/>
    <mergeCell ref="B320:V320"/>
    <mergeCell ref="L321:T321"/>
    <mergeCell ref="C317:F317"/>
    <mergeCell ref="K317:N317"/>
    <mergeCell ref="O317:P317"/>
    <mergeCell ref="Q317:U317"/>
    <mergeCell ref="B318:H318"/>
    <mergeCell ref="K318:N318"/>
    <mergeCell ref="O318:P318"/>
    <mergeCell ref="Q318:U318"/>
    <mergeCell ref="B315:H315"/>
    <mergeCell ref="K315:N315"/>
    <mergeCell ref="O315:P315"/>
    <mergeCell ref="Q315:U315"/>
    <mergeCell ref="B316:H316"/>
    <mergeCell ref="K316:N316"/>
    <mergeCell ref="O316:P316"/>
    <mergeCell ref="Q316:U316"/>
    <mergeCell ref="B327:H327"/>
    <mergeCell ref="K327:N327"/>
    <mergeCell ref="O327:P327"/>
    <mergeCell ref="Q327:U327"/>
    <mergeCell ref="C328:F328"/>
    <mergeCell ref="K328:N328"/>
    <mergeCell ref="O328:P328"/>
    <mergeCell ref="Q328:U328"/>
    <mergeCell ref="B325:H325"/>
    <mergeCell ref="K325:N325"/>
    <mergeCell ref="O325:P325"/>
    <mergeCell ref="Q325:U325"/>
    <mergeCell ref="C326:F326"/>
    <mergeCell ref="K326:N326"/>
    <mergeCell ref="O326:P326"/>
    <mergeCell ref="Q326:U326"/>
    <mergeCell ref="B322:B323"/>
    <mergeCell ref="C322:I323"/>
    <mergeCell ref="T322:U322"/>
    <mergeCell ref="K323:N323"/>
    <mergeCell ref="O323:P323"/>
    <mergeCell ref="Q323:U323"/>
    <mergeCell ref="C333:F333"/>
    <mergeCell ref="K333:N333"/>
    <mergeCell ref="O333:P333"/>
    <mergeCell ref="Q333:U333"/>
    <mergeCell ref="C334:F334"/>
    <mergeCell ref="K334:N334"/>
    <mergeCell ref="O334:P334"/>
    <mergeCell ref="Q334:U334"/>
    <mergeCell ref="B331:H331"/>
    <mergeCell ref="K331:N331"/>
    <mergeCell ref="O331:P331"/>
    <mergeCell ref="Q331:U331"/>
    <mergeCell ref="C332:F332"/>
    <mergeCell ref="K332:N332"/>
    <mergeCell ref="O332:P332"/>
    <mergeCell ref="Q332:U332"/>
    <mergeCell ref="B329:H329"/>
    <mergeCell ref="K329:N329"/>
    <mergeCell ref="O329:P329"/>
    <mergeCell ref="Q329:U329"/>
    <mergeCell ref="B330:H330"/>
    <mergeCell ref="K330:N330"/>
    <mergeCell ref="O330:P330"/>
    <mergeCell ref="Q330:U330"/>
    <mergeCell ref="C339:F339"/>
    <mergeCell ref="K339:N339"/>
    <mergeCell ref="O339:P339"/>
    <mergeCell ref="Q339:U339"/>
    <mergeCell ref="C340:F340"/>
    <mergeCell ref="K340:N340"/>
    <mergeCell ref="O340:P340"/>
    <mergeCell ref="Q340:U340"/>
    <mergeCell ref="B337:H337"/>
    <mergeCell ref="K337:N337"/>
    <mergeCell ref="O337:P337"/>
    <mergeCell ref="Q337:U337"/>
    <mergeCell ref="C338:F338"/>
    <mergeCell ref="K338:N338"/>
    <mergeCell ref="O338:P338"/>
    <mergeCell ref="Q338:U338"/>
    <mergeCell ref="C335:F335"/>
    <mergeCell ref="K335:N335"/>
    <mergeCell ref="O335:P335"/>
    <mergeCell ref="Q335:U335"/>
    <mergeCell ref="C336:F336"/>
    <mergeCell ref="K336:N336"/>
    <mergeCell ref="O336:P336"/>
    <mergeCell ref="Q336:U336"/>
    <mergeCell ref="C345:F345"/>
    <mergeCell ref="K345:N345"/>
    <mergeCell ref="O345:P345"/>
    <mergeCell ref="Q345:U345"/>
    <mergeCell ref="B346:H346"/>
    <mergeCell ref="K346:N346"/>
    <mergeCell ref="O346:P346"/>
    <mergeCell ref="Q346:U346"/>
    <mergeCell ref="B343:H343"/>
    <mergeCell ref="K343:N343"/>
    <mergeCell ref="O343:P343"/>
    <mergeCell ref="Q343:U343"/>
    <mergeCell ref="B344:H344"/>
    <mergeCell ref="K344:N344"/>
    <mergeCell ref="O344:P344"/>
    <mergeCell ref="Q344:U344"/>
    <mergeCell ref="C341:F341"/>
    <mergeCell ref="K341:N341"/>
    <mergeCell ref="O341:P341"/>
    <mergeCell ref="Q341:U341"/>
    <mergeCell ref="B342:H342"/>
    <mergeCell ref="K342:N342"/>
    <mergeCell ref="O342:P342"/>
    <mergeCell ref="Q342:U342"/>
    <mergeCell ref="C351:F351"/>
    <mergeCell ref="K351:N351"/>
    <mergeCell ref="O351:P351"/>
    <mergeCell ref="Q351:U351"/>
    <mergeCell ref="C352:F352"/>
    <mergeCell ref="K352:N352"/>
    <mergeCell ref="O352:P352"/>
    <mergeCell ref="Q352:U352"/>
    <mergeCell ref="B349:H349"/>
    <mergeCell ref="K349:N349"/>
    <mergeCell ref="O349:P349"/>
    <mergeCell ref="Q349:U349"/>
    <mergeCell ref="B350:H350"/>
    <mergeCell ref="K350:N350"/>
    <mergeCell ref="O350:P350"/>
    <mergeCell ref="Q350:U350"/>
    <mergeCell ref="C347:F347"/>
    <mergeCell ref="K347:N347"/>
    <mergeCell ref="O347:P347"/>
    <mergeCell ref="Q347:U347"/>
    <mergeCell ref="B348:H348"/>
    <mergeCell ref="K348:N348"/>
    <mergeCell ref="O348:P348"/>
    <mergeCell ref="Q348:U348"/>
    <mergeCell ref="C359:F359"/>
    <mergeCell ref="K359:N359"/>
    <mergeCell ref="O359:P359"/>
    <mergeCell ref="Q359:U359"/>
    <mergeCell ref="C360:F360"/>
    <mergeCell ref="K360:N360"/>
    <mergeCell ref="O360:P360"/>
    <mergeCell ref="Q360:U360"/>
    <mergeCell ref="B356:B357"/>
    <mergeCell ref="C356:I357"/>
    <mergeCell ref="T356:U356"/>
    <mergeCell ref="K357:N357"/>
    <mergeCell ref="O357:P357"/>
    <mergeCell ref="Q357:U357"/>
    <mergeCell ref="C353:F353"/>
    <mergeCell ref="K353:N353"/>
    <mergeCell ref="O353:P353"/>
    <mergeCell ref="Q353:U353"/>
    <mergeCell ref="B354:V354"/>
    <mergeCell ref="L355:T355"/>
    <mergeCell ref="B366:V366"/>
    <mergeCell ref="B367:C367"/>
    <mergeCell ref="F367:G367"/>
    <mergeCell ref="H367:L367"/>
    <mergeCell ref="R367:U367"/>
    <mergeCell ref="C363:F363"/>
    <mergeCell ref="K363:N363"/>
    <mergeCell ref="O363:P363"/>
    <mergeCell ref="Q363:U363"/>
    <mergeCell ref="C364:F364"/>
    <mergeCell ref="K364:N364"/>
    <mergeCell ref="O364:P364"/>
    <mergeCell ref="Q364:U364"/>
    <mergeCell ref="C361:F361"/>
    <mergeCell ref="K361:N361"/>
    <mergeCell ref="O361:P361"/>
    <mergeCell ref="Q361:U361"/>
    <mergeCell ref="C362:F362"/>
    <mergeCell ref="K362:N362"/>
    <mergeCell ref="O362:P362"/>
    <mergeCell ref="Q362:U3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RAČUN PRIHODA I RASHODA- A1</vt:lpstr>
      <vt:lpstr>RAČUN PRIHODA I RASHODA- A2</vt:lpstr>
      <vt:lpstr>RASHODI PREMA FUNKC. KLAS.-A3</vt:lpstr>
      <vt:lpstr>RAČUN FINANCIRANJA</vt:lpstr>
      <vt:lpstr>POSEBNI DIO</vt:lpstr>
      <vt:lpstr>POSEBNI DIO-ANALITIKA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Rudan</dc:creator>
  <cp:lastModifiedBy>elena.pustijanac@muzejporec.hr</cp:lastModifiedBy>
  <dcterms:created xsi:type="dcterms:W3CDTF">2024-09-16T06:55:54Z</dcterms:created>
  <dcterms:modified xsi:type="dcterms:W3CDTF">2026-01-08T14:48:57Z</dcterms:modified>
</cp:coreProperties>
</file>