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uzej\ElenaP\Aktualno\projekti 2010-2023\PROJEKTI 2025\"/>
    </mc:Choice>
  </mc:AlternateContent>
  <bookViews>
    <workbookView xWindow="0" yWindow="0" windowWidth="28770" windowHeight="11670" firstSheet="2" activeTab="5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Vlastiti izvori- rezultat " sheetId="7" r:id="rId5"/>
    <sheet name="POSEBNI DIO 1" sheetId="16" r:id="rId6"/>
    <sheet name="POSEBNI DIO 2-P" sheetId="15" r:id="rId7"/>
    <sheet name="POSEBNI DIO 2- R" sheetId="13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3" l="1"/>
  <c r="E162" i="13"/>
  <c r="E12" i="13" s="1"/>
  <c r="G68" i="3"/>
  <c r="G67" i="3"/>
  <c r="F52" i="3"/>
  <c r="H52" i="3"/>
  <c r="I52" i="3"/>
  <c r="E52" i="3"/>
  <c r="F14" i="16"/>
  <c r="F13" i="16" s="1"/>
  <c r="G14" i="16"/>
  <c r="E14" i="16"/>
  <c r="E13" i="16" s="1"/>
  <c r="D13" i="16"/>
  <c r="G13" i="16"/>
  <c r="F13" i="13"/>
  <c r="F12" i="13"/>
  <c r="G13" i="13"/>
  <c r="C13" i="13"/>
  <c r="C12" i="13" s="1"/>
  <c r="D13" i="13"/>
  <c r="E13" i="13"/>
  <c r="E143" i="13"/>
  <c r="G12" i="13"/>
  <c r="D14" i="16"/>
  <c r="D15" i="16"/>
  <c r="C162" i="13"/>
  <c r="D153" i="13"/>
  <c r="E153" i="13"/>
  <c r="F153" i="13"/>
  <c r="G153" i="13"/>
  <c r="C153" i="13"/>
  <c r="G159" i="13"/>
  <c r="F159" i="13"/>
  <c r="F158" i="13" s="1"/>
  <c r="E159" i="13"/>
  <c r="D159" i="13"/>
  <c r="C159" i="13"/>
  <c r="G158" i="13"/>
  <c r="E158" i="13"/>
  <c r="D158" i="13"/>
  <c r="C158" i="13"/>
  <c r="G151" i="13"/>
  <c r="G150" i="13" s="1"/>
  <c r="F151" i="13"/>
  <c r="E151" i="13"/>
  <c r="E150" i="13" s="1"/>
  <c r="D151" i="13"/>
  <c r="D150" i="13" s="1"/>
  <c r="C151" i="13"/>
  <c r="C150" i="13" s="1"/>
  <c r="F150" i="13"/>
  <c r="F117" i="13"/>
  <c r="G117" i="13"/>
  <c r="E117" i="13"/>
  <c r="F38" i="1" l="1"/>
  <c r="E74" i="3"/>
  <c r="F26" i="3"/>
  <c r="G26" i="3"/>
  <c r="H26" i="3"/>
  <c r="I26" i="3"/>
  <c r="E26" i="3"/>
  <c r="F31" i="3"/>
  <c r="G31" i="3"/>
  <c r="H31" i="3"/>
  <c r="I31" i="3"/>
  <c r="F29" i="3"/>
  <c r="F28" i="3" s="1"/>
  <c r="G29" i="3"/>
  <c r="H29" i="3"/>
  <c r="I29" i="3"/>
  <c r="E31" i="3"/>
  <c r="E29" i="3"/>
  <c r="C41" i="15"/>
  <c r="F19" i="7"/>
  <c r="G19" i="7"/>
  <c r="H19" i="7"/>
  <c r="I19" i="7"/>
  <c r="E19" i="7"/>
  <c r="C19" i="16"/>
  <c r="G275" i="16"/>
  <c r="G274" i="16" s="1"/>
  <c r="G273" i="16" s="1"/>
  <c r="F275" i="16"/>
  <c r="F274" i="16" s="1"/>
  <c r="F273" i="16" s="1"/>
  <c r="E275" i="16"/>
  <c r="E274" i="16" s="1"/>
  <c r="E273" i="16" s="1"/>
  <c r="D275" i="16"/>
  <c r="D274" i="16" s="1"/>
  <c r="D273" i="16" s="1"/>
  <c r="C275" i="16"/>
  <c r="C274" i="16" s="1"/>
  <c r="C273" i="16" s="1"/>
  <c r="G270" i="16"/>
  <c r="F270" i="16"/>
  <c r="E270" i="16"/>
  <c r="D270" i="16"/>
  <c r="C270" i="16"/>
  <c r="G268" i="16"/>
  <c r="G267" i="16" s="1"/>
  <c r="F268" i="16"/>
  <c r="E268" i="16"/>
  <c r="E267" i="16" s="1"/>
  <c r="D268" i="16"/>
  <c r="D267" i="16" s="1"/>
  <c r="C268" i="16"/>
  <c r="C267" i="16" s="1"/>
  <c r="F267" i="16"/>
  <c r="G264" i="16"/>
  <c r="E264" i="16"/>
  <c r="D264" i="16"/>
  <c r="C264" i="16"/>
  <c r="F264" i="16"/>
  <c r="G253" i="16"/>
  <c r="G252" i="16" s="1"/>
  <c r="F253" i="16"/>
  <c r="F252" i="16" s="1"/>
  <c r="E253" i="16"/>
  <c r="E252" i="16" s="1"/>
  <c r="D253" i="16"/>
  <c r="D252" i="16" s="1"/>
  <c r="C253" i="16"/>
  <c r="C252" i="16" s="1"/>
  <c r="G249" i="16"/>
  <c r="F249" i="16"/>
  <c r="E249" i="16"/>
  <c r="D249" i="16"/>
  <c r="C249" i="16"/>
  <c r="G247" i="16"/>
  <c r="G246" i="16" s="1"/>
  <c r="F247" i="16"/>
  <c r="F246" i="16" s="1"/>
  <c r="E247" i="16"/>
  <c r="E246" i="16" s="1"/>
  <c r="D247" i="16"/>
  <c r="D246" i="16" s="1"/>
  <c r="C247" i="16"/>
  <c r="C246" i="16" s="1"/>
  <c r="G242" i="16"/>
  <c r="F242" i="16"/>
  <c r="E242" i="16"/>
  <c r="D242" i="16"/>
  <c r="C242" i="16"/>
  <c r="G240" i="16"/>
  <c r="F240" i="16"/>
  <c r="E240" i="16"/>
  <c r="D240" i="16"/>
  <c r="C240" i="16"/>
  <c r="G237" i="16"/>
  <c r="G236" i="16" s="1"/>
  <c r="F237" i="16"/>
  <c r="E237" i="16"/>
  <c r="E236" i="16" s="1"/>
  <c r="D237" i="16"/>
  <c r="D236" i="16" s="1"/>
  <c r="C237" i="16"/>
  <c r="C236" i="16" s="1"/>
  <c r="F236" i="16"/>
  <c r="G234" i="16"/>
  <c r="G233" i="16" s="1"/>
  <c r="F234" i="16"/>
  <c r="E234" i="16"/>
  <c r="E233" i="16" s="1"/>
  <c r="D234" i="16"/>
  <c r="D233" i="16" s="1"/>
  <c r="C234" i="16"/>
  <c r="C233" i="16" s="1"/>
  <c r="F233" i="16"/>
  <c r="G230" i="16"/>
  <c r="G229" i="16" s="1"/>
  <c r="F230" i="16"/>
  <c r="F229" i="16" s="1"/>
  <c r="E230" i="16"/>
  <c r="E229" i="16" s="1"/>
  <c r="D230" i="16"/>
  <c r="D229" i="16" s="1"/>
  <c r="C230" i="16"/>
  <c r="C229" i="16" s="1"/>
  <c r="G227" i="16"/>
  <c r="G226" i="16" s="1"/>
  <c r="F227" i="16"/>
  <c r="F226" i="16" s="1"/>
  <c r="E227" i="16"/>
  <c r="E226" i="16" s="1"/>
  <c r="D227" i="16"/>
  <c r="D226" i="16" s="1"/>
  <c r="C227" i="16"/>
  <c r="C226" i="16" s="1"/>
  <c r="G223" i="16"/>
  <c r="G222" i="16" s="1"/>
  <c r="F223" i="16"/>
  <c r="F222" i="16" s="1"/>
  <c r="E223" i="16"/>
  <c r="E222" i="16" s="1"/>
  <c r="D223" i="16"/>
  <c r="D222" i="16" s="1"/>
  <c r="C223" i="16"/>
  <c r="C222" i="16" s="1"/>
  <c r="G220" i="16"/>
  <c r="G219" i="16" s="1"/>
  <c r="F220" i="16"/>
  <c r="E220" i="16"/>
  <c r="E219" i="16" s="1"/>
  <c r="D220" i="16"/>
  <c r="D219" i="16" s="1"/>
  <c r="C220" i="16"/>
  <c r="C219" i="16" s="1"/>
  <c r="F219" i="16"/>
  <c r="G216" i="16"/>
  <c r="G215" i="16" s="1"/>
  <c r="F216" i="16"/>
  <c r="F215" i="16" s="1"/>
  <c r="E216" i="16"/>
  <c r="E215" i="16" s="1"/>
  <c r="D216" i="16"/>
  <c r="D215" i="16" s="1"/>
  <c r="C216" i="16"/>
  <c r="C215" i="16" s="1"/>
  <c r="G213" i="16"/>
  <c r="G212" i="16" s="1"/>
  <c r="F213" i="16"/>
  <c r="F212" i="16" s="1"/>
  <c r="E213" i="16"/>
  <c r="E212" i="16" s="1"/>
  <c r="D213" i="16"/>
  <c r="D212" i="16" s="1"/>
  <c r="C213" i="16"/>
  <c r="C212" i="16" s="1"/>
  <c r="G209" i="16"/>
  <c r="G208" i="16" s="1"/>
  <c r="G207" i="16" s="1"/>
  <c r="F209" i="16"/>
  <c r="E209" i="16"/>
  <c r="E208" i="16" s="1"/>
  <c r="E207" i="16" s="1"/>
  <c r="D208" i="16"/>
  <c r="D207" i="16" s="1"/>
  <c r="C208" i="16"/>
  <c r="C207" i="16" s="1"/>
  <c r="F208" i="16"/>
  <c r="F207" i="16" s="1"/>
  <c r="G204" i="16"/>
  <c r="F204" i="16"/>
  <c r="E204" i="16"/>
  <c r="D204" i="16"/>
  <c r="C204" i="16"/>
  <c r="G201" i="16"/>
  <c r="F201" i="16"/>
  <c r="E201" i="16"/>
  <c r="D201" i="16"/>
  <c r="C201" i="16"/>
  <c r="G198" i="16"/>
  <c r="F198" i="16"/>
  <c r="E198" i="16"/>
  <c r="D198" i="16"/>
  <c r="C198" i="16"/>
  <c r="G196" i="16"/>
  <c r="F196" i="16"/>
  <c r="E196" i="16"/>
  <c r="D196" i="16"/>
  <c r="C196" i="16"/>
  <c r="G193" i="16"/>
  <c r="G192" i="16" s="1"/>
  <c r="F193" i="16"/>
  <c r="F192" i="16" s="1"/>
  <c r="E193" i="16"/>
  <c r="E192" i="16" s="1"/>
  <c r="D193" i="16"/>
  <c r="D192" i="16" s="1"/>
  <c r="C193" i="16"/>
  <c r="C192" i="16" s="1"/>
  <c r="G189" i="16"/>
  <c r="F189" i="16"/>
  <c r="E189" i="16"/>
  <c r="D189" i="16"/>
  <c r="C189" i="16"/>
  <c r="G187" i="16"/>
  <c r="G186" i="16" s="1"/>
  <c r="F187" i="16"/>
  <c r="F186" i="16" s="1"/>
  <c r="E187" i="16"/>
  <c r="E186" i="16" s="1"/>
  <c r="D187" i="16"/>
  <c r="D186" i="16" s="1"/>
  <c r="C187" i="16"/>
  <c r="C186" i="16" s="1"/>
  <c r="G183" i="16"/>
  <c r="F183" i="16"/>
  <c r="E183" i="16"/>
  <c r="D183" i="16"/>
  <c r="C183" i="16"/>
  <c r="G181" i="16"/>
  <c r="F181" i="16"/>
  <c r="E181" i="16"/>
  <c r="D181" i="16"/>
  <c r="C181" i="16"/>
  <c r="G178" i="16"/>
  <c r="G177" i="16" s="1"/>
  <c r="F178" i="16"/>
  <c r="F177" i="16" s="1"/>
  <c r="E178" i="16"/>
  <c r="E177" i="16" s="1"/>
  <c r="D178" i="16"/>
  <c r="D177" i="16" s="1"/>
  <c r="C178" i="16"/>
  <c r="C177" i="16" s="1"/>
  <c r="G175" i="16"/>
  <c r="G174" i="16" s="1"/>
  <c r="F175" i="16"/>
  <c r="F174" i="16" s="1"/>
  <c r="E175" i="16"/>
  <c r="E174" i="16" s="1"/>
  <c r="D175" i="16"/>
  <c r="D174" i="16" s="1"/>
  <c r="C175" i="16"/>
  <c r="C174" i="16" s="1"/>
  <c r="G170" i="16"/>
  <c r="G169" i="16" s="1"/>
  <c r="F170" i="16"/>
  <c r="F169" i="16" s="1"/>
  <c r="E170" i="16"/>
  <c r="E169" i="16" s="1"/>
  <c r="D170" i="16"/>
  <c r="D169" i="16" s="1"/>
  <c r="C170" i="16"/>
  <c r="C169" i="16" s="1"/>
  <c r="G166" i="16"/>
  <c r="F166" i="16"/>
  <c r="E166" i="16"/>
  <c r="D166" i="16"/>
  <c r="C166" i="16"/>
  <c r="G157" i="16"/>
  <c r="F157" i="16"/>
  <c r="E157" i="16"/>
  <c r="D157" i="16"/>
  <c r="C157" i="16"/>
  <c r="D151" i="16"/>
  <c r="G148" i="16"/>
  <c r="F148" i="16"/>
  <c r="E148" i="16"/>
  <c r="D148" i="16"/>
  <c r="C148" i="16"/>
  <c r="G144" i="16"/>
  <c r="G143" i="16" s="1"/>
  <c r="F144" i="16"/>
  <c r="F143" i="16" s="1"/>
  <c r="E144" i="16"/>
  <c r="E143" i="16" s="1"/>
  <c r="D144" i="16"/>
  <c r="D143" i="16" s="1"/>
  <c r="C144" i="16"/>
  <c r="C143" i="16" s="1"/>
  <c r="G141" i="16"/>
  <c r="G140" i="16" s="1"/>
  <c r="F141" i="16"/>
  <c r="F140" i="16" s="1"/>
  <c r="E141" i="16"/>
  <c r="E140" i="16" s="1"/>
  <c r="D140" i="16"/>
  <c r="C140" i="16"/>
  <c r="G138" i="16"/>
  <c r="G137" i="16" s="1"/>
  <c r="F138" i="16"/>
  <c r="F137" i="16" s="1"/>
  <c r="E138" i="16"/>
  <c r="E137" i="16" s="1"/>
  <c r="D137" i="16"/>
  <c r="C137" i="16"/>
  <c r="G126" i="16"/>
  <c r="G125" i="16" s="1"/>
  <c r="F126" i="16"/>
  <c r="F125" i="16" s="1"/>
  <c r="E126" i="16"/>
  <c r="E125" i="16" s="1"/>
  <c r="D125" i="16"/>
  <c r="C126" i="16"/>
  <c r="C125" i="16" s="1"/>
  <c r="G122" i="16"/>
  <c r="F122" i="16"/>
  <c r="E122" i="16"/>
  <c r="D122" i="16"/>
  <c r="C123" i="16"/>
  <c r="C122" i="16" s="1"/>
  <c r="G120" i="16"/>
  <c r="G119" i="16" s="1"/>
  <c r="F120" i="16"/>
  <c r="F119" i="16" s="1"/>
  <c r="E120" i="16"/>
  <c r="E119" i="16" s="1"/>
  <c r="D120" i="16"/>
  <c r="D119" i="16" s="1"/>
  <c r="C120" i="16"/>
  <c r="C119" i="16" s="1"/>
  <c r="G116" i="16"/>
  <c r="G115" i="16" s="1"/>
  <c r="F116" i="16"/>
  <c r="F115" i="16" s="1"/>
  <c r="E116" i="16"/>
  <c r="E115" i="16" s="1"/>
  <c r="D116" i="16"/>
  <c r="D115" i="16" s="1"/>
  <c r="C116" i="16"/>
  <c r="C115" i="16" s="1"/>
  <c r="G112" i="16"/>
  <c r="E112" i="16"/>
  <c r="D112" i="16"/>
  <c r="C112" i="16"/>
  <c r="F112" i="16"/>
  <c r="G109" i="16"/>
  <c r="F109" i="16"/>
  <c r="E109" i="16"/>
  <c r="D109" i="16"/>
  <c r="C109" i="16"/>
  <c r="G105" i="16"/>
  <c r="F105" i="16"/>
  <c r="E105" i="16"/>
  <c r="D105" i="16"/>
  <c r="C105" i="16"/>
  <c r="G102" i="16"/>
  <c r="E102" i="16"/>
  <c r="D102" i="16"/>
  <c r="C102" i="16"/>
  <c r="F102" i="16"/>
  <c r="G96" i="16"/>
  <c r="G95" i="16" s="1"/>
  <c r="E96" i="16"/>
  <c r="E95" i="16" s="1"/>
  <c r="D96" i="16"/>
  <c r="D95" i="16" s="1"/>
  <c r="C96" i="16"/>
  <c r="C95" i="16" s="1"/>
  <c r="F96" i="16"/>
  <c r="F95" i="16" s="1"/>
  <c r="G93" i="16"/>
  <c r="G92" i="16" s="1"/>
  <c r="F93" i="16"/>
  <c r="F92" i="16" s="1"/>
  <c r="E93" i="16"/>
  <c r="E92" i="16" s="1"/>
  <c r="D93" i="16"/>
  <c r="D92" i="16" s="1"/>
  <c r="C93" i="16"/>
  <c r="C92" i="16" s="1"/>
  <c r="G90" i="16"/>
  <c r="G89" i="16" s="1"/>
  <c r="F90" i="16"/>
  <c r="F89" i="16" s="1"/>
  <c r="E90" i="16"/>
  <c r="E89" i="16" s="1"/>
  <c r="D90" i="16"/>
  <c r="D89" i="16" s="1"/>
  <c r="C90" i="16"/>
  <c r="C89" i="16" s="1"/>
  <c r="G86" i="16"/>
  <c r="G85" i="16" s="1"/>
  <c r="G84" i="16" s="1"/>
  <c r="F86" i="16"/>
  <c r="F85" i="16" s="1"/>
  <c r="F84" i="16" s="1"/>
  <c r="E86" i="16"/>
  <c r="E85" i="16" s="1"/>
  <c r="E84" i="16" s="1"/>
  <c r="D85" i="16"/>
  <c r="D84" i="16" s="1"/>
  <c r="C85" i="16"/>
  <c r="C84" i="16" s="1"/>
  <c r="G82" i="16"/>
  <c r="G81" i="16" s="1"/>
  <c r="G80" i="16" s="1"/>
  <c r="F82" i="16"/>
  <c r="F81" i="16" s="1"/>
  <c r="F80" i="16" s="1"/>
  <c r="E82" i="16"/>
  <c r="E81" i="16" s="1"/>
  <c r="E80" i="16" s="1"/>
  <c r="D82" i="16"/>
  <c r="D81" i="16" s="1"/>
  <c r="D80" i="16" s="1"/>
  <c r="C82" i="16"/>
  <c r="C81" i="16" s="1"/>
  <c r="C80" i="16" s="1"/>
  <c r="G77" i="16"/>
  <c r="G76" i="16" s="1"/>
  <c r="G75" i="16" s="1"/>
  <c r="F77" i="16"/>
  <c r="F76" i="16" s="1"/>
  <c r="F75" i="16" s="1"/>
  <c r="E77" i="16"/>
  <c r="E76" i="16" s="1"/>
  <c r="E75" i="16" s="1"/>
  <c r="D77" i="16"/>
  <c r="D76" i="16" s="1"/>
  <c r="D75" i="16" s="1"/>
  <c r="C77" i="16"/>
  <c r="C76" i="16" s="1"/>
  <c r="C75" i="16" s="1"/>
  <c r="G73" i="16"/>
  <c r="G72" i="16" s="1"/>
  <c r="F73" i="16"/>
  <c r="F72" i="16" s="1"/>
  <c r="E73" i="16"/>
  <c r="E72" i="16" s="1"/>
  <c r="D73" i="16"/>
  <c r="D72" i="16" s="1"/>
  <c r="C73" i="16"/>
  <c r="C72" i="16" s="1"/>
  <c r="G70" i="16"/>
  <c r="G69" i="16" s="1"/>
  <c r="F70" i="16"/>
  <c r="F69" i="16" s="1"/>
  <c r="E70" i="16"/>
  <c r="E69" i="16" s="1"/>
  <c r="D70" i="16"/>
  <c r="D69" i="16" s="1"/>
  <c r="C70" i="16"/>
  <c r="C69" i="16" s="1"/>
  <c r="G66" i="16"/>
  <c r="G63" i="16" s="1"/>
  <c r="F66" i="16"/>
  <c r="F63" i="16" s="1"/>
  <c r="E63" i="16"/>
  <c r="G60" i="16"/>
  <c r="F60" i="16"/>
  <c r="E60" i="16"/>
  <c r="D60" i="16"/>
  <c r="C60" i="16"/>
  <c r="G56" i="16"/>
  <c r="F56" i="16"/>
  <c r="E56" i="16"/>
  <c r="D56" i="16"/>
  <c r="C56" i="16"/>
  <c r="G53" i="16"/>
  <c r="F53" i="16"/>
  <c r="E53" i="16"/>
  <c r="D53" i="16"/>
  <c r="C53" i="16"/>
  <c r="G50" i="16"/>
  <c r="F50" i="16"/>
  <c r="E50" i="16"/>
  <c r="D50" i="16"/>
  <c r="C50" i="16"/>
  <c r="G46" i="16"/>
  <c r="F46" i="16"/>
  <c r="E46" i="16"/>
  <c r="D46" i="16"/>
  <c r="C46" i="16"/>
  <c r="G43" i="16"/>
  <c r="F43" i="16"/>
  <c r="E43" i="16"/>
  <c r="C43" i="16"/>
  <c r="D43" i="16"/>
  <c r="G40" i="16"/>
  <c r="E40" i="16"/>
  <c r="D40" i="16"/>
  <c r="C40" i="16"/>
  <c r="F40" i="16"/>
  <c r="G36" i="16"/>
  <c r="F36" i="16"/>
  <c r="E36" i="16"/>
  <c r="D36" i="16"/>
  <c r="C36" i="16"/>
  <c r="G33" i="16"/>
  <c r="E33" i="16"/>
  <c r="D33" i="16"/>
  <c r="C33" i="16"/>
  <c r="F33" i="16"/>
  <c r="G29" i="16"/>
  <c r="D29" i="16"/>
  <c r="C29" i="16"/>
  <c r="F29" i="16"/>
  <c r="E29" i="16"/>
  <c r="F25" i="16"/>
  <c r="E25" i="16"/>
  <c r="C25" i="16"/>
  <c r="G25" i="16"/>
  <c r="G24" i="16" s="1"/>
  <c r="D25" i="16"/>
  <c r="D19" i="16"/>
  <c r="G16" i="16"/>
  <c r="D16" i="16"/>
  <c r="C16" i="16"/>
  <c r="F16" i="16"/>
  <c r="E16" i="16"/>
  <c r="D20" i="15"/>
  <c r="D19" i="15" s="1"/>
  <c r="E20" i="15"/>
  <c r="E19" i="15" s="1"/>
  <c r="F20" i="15"/>
  <c r="F19" i="15" s="1"/>
  <c r="G20" i="15"/>
  <c r="G19" i="15" s="1"/>
  <c r="C20" i="15"/>
  <c r="C19" i="15" s="1"/>
  <c r="C23" i="15"/>
  <c r="D24" i="15"/>
  <c r="D23" i="15" s="1"/>
  <c r="E24" i="15"/>
  <c r="E23" i="15" s="1"/>
  <c r="F24" i="15"/>
  <c r="F23" i="15" s="1"/>
  <c r="G24" i="15"/>
  <c r="G23" i="15" s="1"/>
  <c r="C24" i="15"/>
  <c r="D29" i="15"/>
  <c r="E29" i="15"/>
  <c r="E28" i="15" s="1"/>
  <c r="F29" i="15"/>
  <c r="G29" i="15"/>
  <c r="C29" i="15"/>
  <c r="D31" i="15"/>
  <c r="D28" i="15" s="1"/>
  <c r="E31" i="15"/>
  <c r="F31" i="15"/>
  <c r="G31" i="15"/>
  <c r="C31" i="15"/>
  <c r="C28" i="15" s="1"/>
  <c r="D34" i="15"/>
  <c r="E34" i="15"/>
  <c r="F34" i="15"/>
  <c r="G34" i="15"/>
  <c r="C34" i="15"/>
  <c r="D37" i="15"/>
  <c r="D33" i="15" s="1"/>
  <c r="E37" i="15"/>
  <c r="F37" i="15"/>
  <c r="G37" i="15"/>
  <c r="C37" i="15"/>
  <c r="D39" i="15"/>
  <c r="E39" i="15"/>
  <c r="F39" i="15"/>
  <c r="G39" i="15"/>
  <c r="C39" i="15"/>
  <c r="D41" i="15"/>
  <c r="E41" i="15"/>
  <c r="F41" i="15"/>
  <c r="G41" i="15"/>
  <c r="D44" i="15"/>
  <c r="E44" i="15"/>
  <c r="F44" i="15"/>
  <c r="G44" i="15"/>
  <c r="C44" i="15"/>
  <c r="D47" i="15"/>
  <c r="E47" i="15"/>
  <c r="F47" i="15"/>
  <c r="G47" i="15"/>
  <c r="D46" i="15"/>
  <c r="E46" i="15"/>
  <c r="F46" i="15"/>
  <c r="G46" i="15"/>
  <c r="C47" i="15"/>
  <c r="C46" i="15" s="1"/>
  <c r="G396" i="13"/>
  <c r="G395" i="13" s="1"/>
  <c r="G394" i="13" s="1"/>
  <c r="G393" i="13" s="1"/>
  <c r="G390" i="13"/>
  <c r="G389" i="13" s="1"/>
  <c r="G387" i="13"/>
  <c r="G386" i="13" s="1"/>
  <c r="G383" i="13"/>
  <c r="G382" i="13" s="1"/>
  <c r="G375" i="13"/>
  <c r="G368" i="13"/>
  <c r="G363" i="13"/>
  <c r="G362" i="13" s="1"/>
  <c r="G359" i="13"/>
  <c r="G358" i="13" s="1"/>
  <c r="G356" i="13"/>
  <c r="G355" i="13" s="1"/>
  <c r="G351" i="13"/>
  <c r="G349" i="13"/>
  <c r="G346" i="13"/>
  <c r="G345" i="13" s="1"/>
  <c r="G343" i="13"/>
  <c r="G342" i="13" s="1"/>
  <c r="G339" i="13"/>
  <c r="G338" i="13" s="1"/>
  <c r="G336" i="13"/>
  <c r="G335" i="13" s="1"/>
  <c r="G332" i="13"/>
  <c r="G331" i="13" s="1"/>
  <c r="G329" i="13"/>
  <c r="G328" i="13" s="1"/>
  <c r="G325" i="13"/>
  <c r="G324" i="13" s="1"/>
  <c r="G322" i="13"/>
  <c r="G321" i="13" s="1"/>
  <c r="G316" i="13"/>
  <c r="G315" i="13" s="1"/>
  <c r="G314" i="13" s="1"/>
  <c r="G309" i="13"/>
  <c r="G308" i="13" s="1"/>
  <c r="G305" i="13"/>
  <c r="G304" i="13" s="1"/>
  <c r="G301" i="13"/>
  <c r="G299" i="13"/>
  <c r="G296" i="13"/>
  <c r="G295" i="13" s="1"/>
  <c r="G292" i="13"/>
  <c r="G290" i="13"/>
  <c r="G289" i="13" s="1"/>
  <c r="G286" i="13"/>
  <c r="G284" i="13"/>
  <c r="G281" i="13"/>
  <c r="G280" i="13" s="1"/>
  <c r="G278" i="13"/>
  <c r="G277" i="13" s="1"/>
  <c r="G273" i="13"/>
  <c r="G272" i="13" s="1"/>
  <c r="G269" i="13"/>
  <c r="G268" i="13" s="1"/>
  <c r="G263" i="13"/>
  <c r="G260" i="13"/>
  <c r="G256" i="13"/>
  <c r="G255" i="13" s="1"/>
  <c r="G250" i="13"/>
  <c r="G247" i="13"/>
  <c r="G240" i="13"/>
  <c r="G239" i="13" s="1"/>
  <c r="G235" i="13"/>
  <c r="G234" i="13" s="1"/>
  <c r="G231" i="13"/>
  <c r="G230" i="13" s="1"/>
  <c r="G226" i="13"/>
  <c r="G225" i="13" s="1"/>
  <c r="G217" i="13"/>
  <c r="G212" i="13"/>
  <c r="G209" i="13"/>
  <c r="G204" i="13"/>
  <c r="G203" i="13" s="1"/>
  <c r="G197" i="13"/>
  <c r="G196" i="13" s="1"/>
  <c r="G194" i="13"/>
  <c r="G193" i="13" s="1"/>
  <c r="G190" i="13"/>
  <c r="G189" i="13" s="1"/>
  <c r="G185" i="13"/>
  <c r="G184" i="13" s="1"/>
  <c r="G179" i="13"/>
  <c r="G178" i="13" s="1"/>
  <c r="G172" i="13"/>
  <c r="G171" i="13" s="1"/>
  <c r="G165" i="13"/>
  <c r="G164" i="13" s="1"/>
  <c r="G155" i="13"/>
  <c r="G154" i="13" s="1"/>
  <c r="G148" i="13"/>
  <c r="G147" i="13" s="1"/>
  <c r="G145" i="13"/>
  <c r="G144" i="13" s="1"/>
  <c r="G139" i="13"/>
  <c r="G138" i="13" s="1"/>
  <c r="G137" i="13" s="1"/>
  <c r="G135" i="13"/>
  <c r="G134" i="13" s="1"/>
  <c r="G133" i="13" s="1"/>
  <c r="G130" i="13"/>
  <c r="G129" i="13" s="1"/>
  <c r="G128" i="13" s="1"/>
  <c r="G126" i="13"/>
  <c r="G125" i="13" s="1"/>
  <c r="G123" i="13"/>
  <c r="G122" i="13" s="1"/>
  <c r="G119" i="13"/>
  <c r="G116" i="13" s="1"/>
  <c r="G114" i="13"/>
  <c r="G113" i="13" s="1"/>
  <c r="G110" i="13"/>
  <c r="G109" i="13" s="1"/>
  <c r="G107" i="13"/>
  <c r="G106" i="13" s="1"/>
  <c r="G104" i="13"/>
  <c r="G103" i="13" s="1"/>
  <c r="G100" i="13"/>
  <c r="G99" i="13" s="1"/>
  <c r="G97" i="13"/>
  <c r="G96" i="13" s="1"/>
  <c r="G94" i="13"/>
  <c r="G93" i="13" s="1"/>
  <c r="G87" i="13"/>
  <c r="G86" i="13" s="1"/>
  <c r="G81" i="13"/>
  <c r="G80" i="13" s="1"/>
  <c r="G58" i="13"/>
  <c r="G57" i="13" s="1"/>
  <c r="G31" i="13"/>
  <c r="G30" i="13" s="1"/>
  <c r="G25" i="13"/>
  <c r="G21" i="13"/>
  <c r="G16" i="13"/>
  <c r="G15" i="13" s="1"/>
  <c r="F396" i="13"/>
  <c r="F395" i="13" s="1"/>
  <c r="F394" i="13" s="1"/>
  <c r="F393" i="13" s="1"/>
  <c r="F390" i="13"/>
  <c r="F389" i="13" s="1"/>
  <c r="F387" i="13"/>
  <c r="F386" i="13" s="1"/>
  <c r="F383" i="13"/>
  <c r="F382" i="13" s="1"/>
  <c r="F375" i="13"/>
  <c r="F368" i="13"/>
  <c r="F363" i="13"/>
  <c r="F362" i="13" s="1"/>
  <c r="F359" i="13"/>
  <c r="F358" i="13" s="1"/>
  <c r="F356" i="13"/>
  <c r="F355" i="13" s="1"/>
  <c r="F351" i="13"/>
  <c r="F349" i="13"/>
  <c r="F346" i="13"/>
  <c r="F345" i="13" s="1"/>
  <c r="F343" i="13"/>
  <c r="F342" i="13" s="1"/>
  <c r="F339" i="13"/>
  <c r="F338" i="13" s="1"/>
  <c r="F336" i="13"/>
  <c r="F335" i="13" s="1"/>
  <c r="F332" i="13"/>
  <c r="F331" i="13" s="1"/>
  <c r="F329" i="13"/>
  <c r="F328" i="13" s="1"/>
  <c r="F325" i="13"/>
  <c r="F324" i="13" s="1"/>
  <c r="F322" i="13"/>
  <c r="F321" i="13" s="1"/>
  <c r="F316" i="13"/>
  <c r="F315" i="13" s="1"/>
  <c r="F314" i="13" s="1"/>
  <c r="F309" i="13"/>
  <c r="F308" i="13" s="1"/>
  <c r="F305" i="13"/>
  <c r="F304" i="13" s="1"/>
  <c r="F301" i="13"/>
  <c r="F299" i="13"/>
  <c r="F296" i="13"/>
  <c r="F295" i="13" s="1"/>
  <c r="F292" i="13"/>
  <c r="F290" i="13"/>
  <c r="F289" i="13" s="1"/>
  <c r="F286" i="13"/>
  <c r="F284" i="13"/>
  <c r="F281" i="13"/>
  <c r="F280" i="13" s="1"/>
  <c r="F278" i="13"/>
  <c r="F277" i="13" s="1"/>
  <c r="F273" i="13"/>
  <c r="F272" i="13" s="1"/>
  <c r="F269" i="13"/>
  <c r="F268" i="13" s="1"/>
  <c r="F263" i="13"/>
  <c r="F260" i="13"/>
  <c r="F256" i="13"/>
  <c r="F255" i="13" s="1"/>
  <c r="F250" i="13"/>
  <c r="F247" i="13"/>
  <c r="F240" i="13"/>
  <c r="F239" i="13" s="1"/>
  <c r="F235" i="13"/>
  <c r="F234" i="13" s="1"/>
  <c r="F231" i="13"/>
  <c r="F230" i="13" s="1"/>
  <c r="F226" i="13"/>
  <c r="F225" i="13" s="1"/>
  <c r="F217" i="13"/>
  <c r="F212" i="13"/>
  <c r="F209" i="13"/>
  <c r="F204" i="13"/>
  <c r="F203" i="13" s="1"/>
  <c r="F197" i="13"/>
  <c r="F196" i="13" s="1"/>
  <c r="F194" i="13"/>
  <c r="F193" i="13" s="1"/>
  <c r="F190" i="13"/>
  <c r="F189" i="13" s="1"/>
  <c r="F185" i="13"/>
  <c r="F184" i="13" s="1"/>
  <c r="F179" i="13"/>
  <c r="F178" i="13" s="1"/>
  <c r="F172" i="13"/>
  <c r="F171" i="13" s="1"/>
  <c r="F165" i="13"/>
  <c r="F164" i="13" s="1"/>
  <c r="F155" i="13"/>
  <c r="F154" i="13" s="1"/>
  <c r="F148" i="13"/>
  <c r="F147" i="13" s="1"/>
  <c r="F145" i="13"/>
  <c r="F144" i="13" s="1"/>
  <c r="F139" i="13"/>
  <c r="F138" i="13" s="1"/>
  <c r="F137" i="13" s="1"/>
  <c r="F135" i="13"/>
  <c r="F134" i="13" s="1"/>
  <c r="F133" i="13" s="1"/>
  <c r="F130" i="13"/>
  <c r="F129" i="13" s="1"/>
  <c r="F128" i="13" s="1"/>
  <c r="F126" i="13"/>
  <c r="F125" i="13" s="1"/>
  <c r="F123" i="13"/>
  <c r="F122" i="13" s="1"/>
  <c r="F119" i="13"/>
  <c r="F116" i="13" s="1"/>
  <c r="F114" i="13"/>
  <c r="F113" i="13" s="1"/>
  <c r="F110" i="13"/>
  <c r="F109" i="13" s="1"/>
  <c r="F107" i="13"/>
  <c r="F106" i="13" s="1"/>
  <c r="F104" i="13"/>
  <c r="F103" i="13" s="1"/>
  <c r="F100" i="13"/>
  <c r="F99" i="13" s="1"/>
  <c r="F97" i="13"/>
  <c r="F96" i="13" s="1"/>
  <c r="F94" i="13"/>
  <c r="F93" i="13" s="1"/>
  <c r="F87" i="13"/>
  <c r="F86" i="13" s="1"/>
  <c r="F81" i="13"/>
  <c r="F80" i="13" s="1"/>
  <c r="F58" i="13"/>
  <c r="F57" i="13" s="1"/>
  <c r="F31" i="13"/>
  <c r="F30" i="13" s="1"/>
  <c r="F25" i="13"/>
  <c r="F21" i="13"/>
  <c r="F16" i="13"/>
  <c r="F15" i="13" s="1"/>
  <c r="D155" i="13"/>
  <c r="D154" i="13" s="1"/>
  <c r="E155" i="13"/>
  <c r="E154" i="13" s="1"/>
  <c r="C155" i="13"/>
  <c r="C154" i="13" s="1"/>
  <c r="D217" i="13"/>
  <c r="E217" i="13"/>
  <c r="C217" i="13"/>
  <c r="D185" i="13"/>
  <c r="D184" i="13" s="1"/>
  <c r="E185" i="13"/>
  <c r="E184" i="13" s="1"/>
  <c r="C185" i="13"/>
  <c r="C184" i="13" s="1"/>
  <c r="D390" i="13"/>
  <c r="D389" i="13" s="1"/>
  <c r="E390" i="13"/>
  <c r="E389" i="13" s="1"/>
  <c r="C390" i="13"/>
  <c r="C389" i="13" s="1"/>
  <c r="D383" i="13"/>
  <c r="D382" i="13" s="1"/>
  <c r="E383" i="13"/>
  <c r="E382" i="13" s="1"/>
  <c r="C383" i="13"/>
  <c r="C382" i="13" s="1"/>
  <c r="D359" i="13"/>
  <c r="D358" i="13" s="1"/>
  <c r="E359" i="13"/>
  <c r="E358" i="13" s="1"/>
  <c r="C359" i="13"/>
  <c r="C358" i="13" s="1"/>
  <c r="E351" i="13"/>
  <c r="D351" i="13"/>
  <c r="C351" i="13"/>
  <c r="E349" i="13"/>
  <c r="D349" i="13"/>
  <c r="C349" i="13"/>
  <c r="E346" i="13"/>
  <c r="E345" i="13" s="1"/>
  <c r="D346" i="13"/>
  <c r="D345" i="13" s="1"/>
  <c r="C346" i="13"/>
  <c r="C345" i="13" s="1"/>
  <c r="E343" i="13"/>
  <c r="E342" i="13" s="1"/>
  <c r="D343" i="13"/>
  <c r="D342" i="13" s="1"/>
  <c r="C343" i="13"/>
  <c r="C342" i="13" s="1"/>
  <c r="D325" i="13"/>
  <c r="D324" i="13" s="1"/>
  <c r="E325" i="13"/>
  <c r="E324" i="13" s="1"/>
  <c r="D322" i="13"/>
  <c r="D321" i="13" s="1"/>
  <c r="E322" i="13"/>
  <c r="E321" i="13" s="1"/>
  <c r="D286" i="13"/>
  <c r="E286" i="13"/>
  <c r="D284" i="13"/>
  <c r="E284" i="13"/>
  <c r="D281" i="13"/>
  <c r="D280" i="13" s="1"/>
  <c r="E281" i="13"/>
  <c r="E280" i="13" s="1"/>
  <c r="D278" i="13"/>
  <c r="D277" i="13" s="1"/>
  <c r="E278" i="13"/>
  <c r="E277" i="13" s="1"/>
  <c r="D263" i="13"/>
  <c r="E263" i="13"/>
  <c r="D260" i="13"/>
  <c r="E260" i="13"/>
  <c r="D250" i="13"/>
  <c r="E250" i="13"/>
  <c r="D247" i="13"/>
  <c r="E247" i="13"/>
  <c r="D231" i="13"/>
  <c r="D230" i="13" s="1"/>
  <c r="E231" i="13"/>
  <c r="E230" i="13" s="1"/>
  <c r="C231" i="13"/>
  <c r="C230" i="13" s="1"/>
  <c r="D194" i="13"/>
  <c r="D193" i="13" s="1"/>
  <c r="E194" i="13"/>
  <c r="E193" i="13" s="1"/>
  <c r="C194" i="13"/>
  <c r="C193" i="13" s="1"/>
  <c r="D135" i="13"/>
  <c r="E135" i="13"/>
  <c r="C135" i="13"/>
  <c r="C134" i="13" s="1"/>
  <c r="C133" i="13" s="1"/>
  <c r="D148" i="13"/>
  <c r="D147" i="13" s="1"/>
  <c r="E148" i="13"/>
  <c r="E147" i="13" s="1"/>
  <c r="D145" i="13"/>
  <c r="D144" i="13" s="1"/>
  <c r="E145" i="13"/>
  <c r="E144" i="13" s="1"/>
  <c r="D396" i="13"/>
  <c r="D395" i="13" s="1"/>
  <c r="D394" i="13" s="1"/>
  <c r="D393" i="13" s="1"/>
  <c r="E396" i="13"/>
  <c r="E395" i="13" s="1"/>
  <c r="E394" i="13" s="1"/>
  <c r="E393" i="13" s="1"/>
  <c r="C396" i="13"/>
  <c r="C395" i="13" s="1"/>
  <c r="C394" i="13" s="1"/>
  <c r="C393" i="13" s="1"/>
  <c r="D387" i="13"/>
  <c r="D386" i="13" s="1"/>
  <c r="E387" i="13"/>
  <c r="E386" i="13" s="1"/>
  <c r="C387" i="13"/>
  <c r="C386" i="13" s="1"/>
  <c r="D375" i="13"/>
  <c r="E375" i="13"/>
  <c r="C375" i="13"/>
  <c r="D368" i="13"/>
  <c r="E368" i="13"/>
  <c r="C368" i="13"/>
  <c r="D363" i="13"/>
  <c r="D362" i="13" s="1"/>
  <c r="E363" i="13"/>
  <c r="E362" i="13" s="1"/>
  <c r="C363" i="13"/>
  <c r="C362" i="13" s="1"/>
  <c r="D356" i="13"/>
  <c r="D355" i="13" s="1"/>
  <c r="E356" i="13"/>
  <c r="E355" i="13" s="1"/>
  <c r="C356" i="13"/>
  <c r="C355" i="13" s="1"/>
  <c r="D339" i="13"/>
  <c r="D338" i="13" s="1"/>
  <c r="E339" i="13"/>
  <c r="E338" i="13" s="1"/>
  <c r="D336" i="13"/>
  <c r="D335" i="13" s="1"/>
  <c r="E336" i="13"/>
  <c r="E335" i="13" s="1"/>
  <c r="C336" i="13"/>
  <c r="C335" i="13" s="1"/>
  <c r="C339" i="13"/>
  <c r="C338" i="13" s="1"/>
  <c r="D332" i="13"/>
  <c r="D331" i="13" s="1"/>
  <c r="E332" i="13"/>
  <c r="E331" i="13" s="1"/>
  <c r="C332" i="13"/>
  <c r="C331" i="13" s="1"/>
  <c r="D329" i="13"/>
  <c r="D328" i="13" s="1"/>
  <c r="E329" i="13"/>
  <c r="E328" i="13" s="1"/>
  <c r="C329" i="13"/>
  <c r="C328" i="13" s="1"/>
  <c r="C325" i="13"/>
  <c r="C324" i="13" s="1"/>
  <c r="C322" i="13"/>
  <c r="C321" i="13" s="1"/>
  <c r="D316" i="13"/>
  <c r="D315" i="13" s="1"/>
  <c r="D314" i="13" s="1"/>
  <c r="E316" i="13"/>
  <c r="E315" i="13" s="1"/>
  <c r="E314" i="13" s="1"/>
  <c r="C316" i="13"/>
  <c r="C315" i="13" s="1"/>
  <c r="C314" i="13" s="1"/>
  <c r="D309" i="13"/>
  <c r="D308" i="13" s="1"/>
  <c r="E309" i="13"/>
  <c r="E308" i="13" s="1"/>
  <c r="C309" i="13"/>
  <c r="C308" i="13" s="1"/>
  <c r="D305" i="13"/>
  <c r="D304" i="13" s="1"/>
  <c r="E305" i="13"/>
  <c r="E304" i="13" s="1"/>
  <c r="C305" i="13"/>
  <c r="C304" i="13" s="1"/>
  <c r="D301" i="13"/>
  <c r="E301" i="13"/>
  <c r="C301" i="13"/>
  <c r="D299" i="13"/>
  <c r="E299" i="13"/>
  <c r="C299" i="13"/>
  <c r="D296" i="13"/>
  <c r="D295" i="13" s="1"/>
  <c r="E296" i="13"/>
  <c r="E295" i="13" s="1"/>
  <c r="C296" i="13"/>
  <c r="C295" i="13" s="1"/>
  <c r="D292" i="13"/>
  <c r="E292" i="13"/>
  <c r="D290" i="13"/>
  <c r="D289" i="13" s="1"/>
  <c r="E290" i="13"/>
  <c r="E289" i="13" s="1"/>
  <c r="C290" i="13"/>
  <c r="C289" i="13" s="1"/>
  <c r="C292" i="13"/>
  <c r="C278" i="13"/>
  <c r="C277" i="13" s="1"/>
  <c r="C281" i="13"/>
  <c r="C280" i="13" s="1"/>
  <c r="C284" i="13"/>
  <c r="C286" i="13"/>
  <c r="D269" i="13"/>
  <c r="D268" i="13" s="1"/>
  <c r="E269" i="13"/>
  <c r="E268" i="13" s="1"/>
  <c r="C269" i="13"/>
  <c r="C268" i="13" s="1"/>
  <c r="D273" i="13"/>
  <c r="D272" i="13" s="1"/>
  <c r="E273" i="13"/>
  <c r="E272" i="13" s="1"/>
  <c r="C273" i="13"/>
  <c r="C272" i="13" s="1"/>
  <c r="C263" i="13"/>
  <c r="C260" i="13"/>
  <c r="D256" i="13"/>
  <c r="D255" i="13" s="1"/>
  <c r="E256" i="13"/>
  <c r="E255" i="13" s="1"/>
  <c r="C256" i="13"/>
  <c r="C255" i="13" s="1"/>
  <c r="C250" i="13"/>
  <c r="C247" i="13"/>
  <c r="D240" i="13"/>
  <c r="D239" i="13" s="1"/>
  <c r="E240" i="13"/>
  <c r="E239" i="13" s="1"/>
  <c r="C240" i="13"/>
  <c r="C239" i="13" s="1"/>
  <c r="D226" i="13"/>
  <c r="D225" i="13" s="1"/>
  <c r="E226" i="13"/>
  <c r="E225" i="13" s="1"/>
  <c r="D235" i="13"/>
  <c r="D234" i="13" s="1"/>
  <c r="E235" i="13"/>
  <c r="E234" i="13" s="1"/>
  <c r="C235" i="13"/>
  <c r="C234" i="13" s="1"/>
  <c r="C226" i="13"/>
  <c r="C225" i="13" s="1"/>
  <c r="D212" i="13"/>
  <c r="E212" i="13"/>
  <c r="C212" i="13"/>
  <c r="D209" i="13"/>
  <c r="E209" i="13"/>
  <c r="D204" i="13"/>
  <c r="D203" i="13" s="1"/>
  <c r="E204" i="13"/>
  <c r="E203" i="13" s="1"/>
  <c r="D197" i="13"/>
  <c r="D196" i="13" s="1"/>
  <c r="E197" i="13"/>
  <c r="E196" i="13" s="1"/>
  <c r="C209" i="13"/>
  <c r="C204" i="13"/>
  <c r="C203" i="13" s="1"/>
  <c r="C197" i="13"/>
  <c r="C196" i="13" s="1"/>
  <c r="D190" i="13"/>
  <c r="D189" i="13" s="1"/>
  <c r="E190" i="13"/>
  <c r="E189" i="13" s="1"/>
  <c r="C190" i="13"/>
  <c r="C189" i="13" s="1"/>
  <c r="D179" i="13"/>
  <c r="D178" i="13" s="1"/>
  <c r="E179" i="13"/>
  <c r="E178" i="13" s="1"/>
  <c r="C179" i="13"/>
  <c r="C178" i="13" s="1"/>
  <c r="D172" i="13"/>
  <c r="D171" i="13" s="1"/>
  <c r="E172" i="13"/>
  <c r="E171" i="13" s="1"/>
  <c r="C172" i="13"/>
  <c r="C171" i="13" s="1"/>
  <c r="E165" i="13"/>
  <c r="E164" i="13" s="1"/>
  <c r="D165" i="13"/>
  <c r="D164" i="13" s="1"/>
  <c r="C165" i="13"/>
  <c r="C164" i="13" s="1"/>
  <c r="C148" i="13"/>
  <c r="C147" i="13" s="1"/>
  <c r="C145" i="13"/>
  <c r="C144" i="13" s="1"/>
  <c r="E139" i="13"/>
  <c r="E138" i="13" s="1"/>
  <c r="E137" i="13" s="1"/>
  <c r="D139" i="13"/>
  <c r="D138" i="13" s="1"/>
  <c r="D137" i="13" s="1"/>
  <c r="C139" i="13"/>
  <c r="C138" i="13" s="1"/>
  <c r="C137" i="13" s="1"/>
  <c r="E130" i="13"/>
  <c r="E129" i="13" s="1"/>
  <c r="E128" i="13" s="1"/>
  <c r="D130" i="13"/>
  <c r="D129" i="13" s="1"/>
  <c r="D128" i="13" s="1"/>
  <c r="C130" i="13"/>
  <c r="C129" i="13" s="1"/>
  <c r="C128" i="13" s="1"/>
  <c r="E126" i="13"/>
  <c r="E125" i="13" s="1"/>
  <c r="D126" i="13"/>
  <c r="D125" i="13" s="1"/>
  <c r="C126" i="13"/>
  <c r="C125" i="13" s="1"/>
  <c r="E123" i="13"/>
  <c r="E122" i="13" s="1"/>
  <c r="D123" i="13"/>
  <c r="D122" i="13" s="1"/>
  <c r="C123" i="13"/>
  <c r="C122" i="13" s="1"/>
  <c r="E119" i="13"/>
  <c r="E116" i="13" s="1"/>
  <c r="D119" i="13"/>
  <c r="D116" i="13" s="1"/>
  <c r="C119" i="13"/>
  <c r="C117" i="13"/>
  <c r="E114" i="13"/>
  <c r="E113" i="13" s="1"/>
  <c r="D114" i="13"/>
  <c r="D113" i="13" s="1"/>
  <c r="C114" i="13"/>
  <c r="C113" i="13" s="1"/>
  <c r="E110" i="13"/>
  <c r="E109" i="13" s="1"/>
  <c r="D110" i="13"/>
  <c r="D109" i="13" s="1"/>
  <c r="C110" i="13"/>
  <c r="C109" i="13" s="1"/>
  <c r="E107" i="13"/>
  <c r="E106" i="13" s="1"/>
  <c r="D107" i="13"/>
  <c r="D106" i="13" s="1"/>
  <c r="C107" i="13"/>
  <c r="C106" i="13" s="1"/>
  <c r="E104" i="13"/>
  <c r="E103" i="13" s="1"/>
  <c r="D104" i="13"/>
  <c r="D103" i="13" s="1"/>
  <c r="C104" i="13"/>
  <c r="C103" i="13" s="1"/>
  <c r="E100" i="13"/>
  <c r="E99" i="13" s="1"/>
  <c r="D100" i="13"/>
  <c r="D99" i="13" s="1"/>
  <c r="C100" i="13"/>
  <c r="C99" i="13" s="1"/>
  <c r="E97" i="13"/>
  <c r="E96" i="13" s="1"/>
  <c r="D97" i="13"/>
  <c r="D96" i="13" s="1"/>
  <c r="C97" i="13"/>
  <c r="C96" i="13" s="1"/>
  <c r="E94" i="13"/>
  <c r="E93" i="13" s="1"/>
  <c r="D94" i="13"/>
  <c r="D93" i="13" s="1"/>
  <c r="C94" i="13"/>
  <c r="C93" i="13" s="1"/>
  <c r="E87" i="13"/>
  <c r="E86" i="13" s="1"/>
  <c r="D87" i="13"/>
  <c r="D86" i="13" s="1"/>
  <c r="C87" i="13"/>
  <c r="C86" i="13" s="1"/>
  <c r="E81" i="13"/>
  <c r="E80" i="13" s="1"/>
  <c r="D81" i="13"/>
  <c r="D80" i="13" s="1"/>
  <c r="C81" i="13"/>
  <c r="C80" i="13" s="1"/>
  <c r="E58" i="13"/>
  <c r="E57" i="13" s="1"/>
  <c r="D58" i="13"/>
  <c r="D57" i="13" s="1"/>
  <c r="C58" i="13"/>
  <c r="C57" i="13" s="1"/>
  <c r="E31" i="13"/>
  <c r="E30" i="13" s="1"/>
  <c r="D31" i="13"/>
  <c r="D30" i="13" s="1"/>
  <c r="C31" i="13"/>
  <c r="C30" i="13" s="1"/>
  <c r="E25" i="13"/>
  <c r="D25" i="13"/>
  <c r="C25" i="13"/>
  <c r="E21" i="13"/>
  <c r="D21" i="13"/>
  <c r="C21" i="13"/>
  <c r="E16" i="13"/>
  <c r="E15" i="13" s="1"/>
  <c r="D16" i="13"/>
  <c r="D15" i="13" s="1"/>
  <c r="C16" i="13"/>
  <c r="C15" i="13" s="1"/>
  <c r="E47" i="3"/>
  <c r="G47" i="3"/>
  <c r="H47" i="3"/>
  <c r="I47" i="3"/>
  <c r="F47" i="3"/>
  <c r="C143" i="13" l="1"/>
  <c r="D143" i="13"/>
  <c r="D12" i="13" s="1"/>
  <c r="F143" i="13"/>
  <c r="G143" i="13"/>
  <c r="E28" i="3"/>
  <c r="G28" i="3"/>
  <c r="I28" i="3"/>
  <c r="H28" i="3"/>
  <c r="G367" i="13"/>
  <c r="G366" i="13" s="1"/>
  <c r="G365" i="13" s="1"/>
  <c r="D18" i="15"/>
  <c r="D17" i="15" s="1"/>
  <c r="C33" i="15"/>
  <c r="C18" i="15" s="1"/>
  <c r="C17" i="15" s="1"/>
  <c r="F195" i="16"/>
  <c r="F191" i="16" s="1"/>
  <c r="E257" i="16"/>
  <c r="E256" i="16" s="1"/>
  <c r="E255" i="16" s="1"/>
  <c r="F88" i="16"/>
  <c r="D63" i="16"/>
  <c r="F68" i="16"/>
  <c r="F108" i="16"/>
  <c r="F32" i="16"/>
  <c r="E24" i="16"/>
  <c r="E39" i="16"/>
  <c r="C49" i="16"/>
  <c r="F24" i="16"/>
  <c r="D147" i="16"/>
  <c r="C32" i="16"/>
  <c r="G32" i="16"/>
  <c r="F165" i="16"/>
  <c r="G108" i="16"/>
  <c r="C151" i="16"/>
  <c r="C147" i="16" s="1"/>
  <c r="G151" i="16"/>
  <c r="G147" i="16" s="1"/>
  <c r="C160" i="16"/>
  <c r="C156" i="16" s="1"/>
  <c r="F185" i="16"/>
  <c r="E218" i="16"/>
  <c r="E160" i="16"/>
  <c r="E156" i="16" s="1"/>
  <c r="D180" i="16"/>
  <c r="D173" i="16" s="1"/>
  <c r="D185" i="16"/>
  <c r="C239" i="16"/>
  <c r="C232" i="16" s="1"/>
  <c r="G239" i="16"/>
  <c r="G232" i="16" s="1"/>
  <c r="F239" i="16"/>
  <c r="F232" i="16" s="1"/>
  <c r="E68" i="16"/>
  <c r="E101" i="16"/>
  <c r="C128" i="16"/>
  <c r="C118" i="16" s="1"/>
  <c r="F136" i="16"/>
  <c r="F135" i="16" s="1"/>
  <c r="F151" i="16"/>
  <c r="F147" i="16" s="1"/>
  <c r="E151" i="16"/>
  <c r="E147" i="16" s="1"/>
  <c r="C165" i="16"/>
  <c r="F200" i="16"/>
  <c r="D225" i="16"/>
  <c r="D245" i="16"/>
  <c r="D244" i="16" s="1"/>
  <c r="C245" i="16"/>
  <c r="C244" i="16" s="1"/>
  <c r="D263" i="16"/>
  <c r="D262" i="16" s="1"/>
  <c r="C101" i="16"/>
  <c r="C108" i="16"/>
  <c r="C180" i="16"/>
  <c r="C173" i="16" s="1"/>
  <c r="G180" i="16"/>
  <c r="G173" i="16" s="1"/>
  <c r="C185" i="16"/>
  <c r="F211" i="16"/>
  <c r="D257" i="16"/>
  <c r="D256" i="16" s="1"/>
  <c r="D255" i="16" s="1"/>
  <c r="C68" i="16"/>
  <c r="E200" i="16"/>
  <c r="G19" i="16"/>
  <c r="G15" i="16" s="1"/>
  <c r="D32" i="16"/>
  <c r="G49" i="16"/>
  <c r="D165" i="16"/>
  <c r="C257" i="16"/>
  <c r="C256" i="16" s="1"/>
  <c r="C255" i="16" s="1"/>
  <c r="G257" i="16"/>
  <c r="G256" i="16" s="1"/>
  <c r="G255" i="16" s="1"/>
  <c r="E32" i="16"/>
  <c r="D101" i="16"/>
  <c r="C195" i="16"/>
  <c r="C191" i="16" s="1"/>
  <c r="G195" i="16"/>
  <c r="G191" i="16" s="1"/>
  <c r="D200" i="16"/>
  <c r="D211" i="16"/>
  <c r="F218" i="16"/>
  <c r="E245" i="16"/>
  <c r="E244" i="16" s="1"/>
  <c r="G68" i="16"/>
  <c r="E211" i="16"/>
  <c r="F39" i="16"/>
  <c r="D68" i="16"/>
  <c r="G160" i="16"/>
  <c r="F19" i="16"/>
  <c r="F15" i="16" s="1"/>
  <c r="D24" i="16"/>
  <c r="D39" i="16"/>
  <c r="D108" i="16"/>
  <c r="G128" i="16"/>
  <c r="G118" i="16" s="1"/>
  <c r="E128" i="16"/>
  <c r="E118" i="16" s="1"/>
  <c r="D136" i="16"/>
  <c r="D135" i="16" s="1"/>
  <c r="F160" i="16"/>
  <c r="F156" i="16" s="1"/>
  <c r="E165" i="16"/>
  <c r="E180" i="16"/>
  <c r="E173" i="16" s="1"/>
  <c r="E185" i="16"/>
  <c r="E195" i="16"/>
  <c r="E191" i="16" s="1"/>
  <c r="E225" i="16"/>
  <c r="F225" i="16"/>
  <c r="F245" i="16"/>
  <c r="F244" i="16" s="1"/>
  <c r="G165" i="16"/>
  <c r="C225" i="16"/>
  <c r="G225" i="16"/>
  <c r="C200" i="16"/>
  <c r="G200" i="16"/>
  <c r="C211" i="16"/>
  <c r="G211" i="16"/>
  <c r="F59" i="16"/>
  <c r="E108" i="16"/>
  <c r="C63" i="16"/>
  <c r="C59" i="16" s="1"/>
  <c r="E88" i="16"/>
  <c r="D88" i="16"/>
  <c r="G185" i="16"/>
  <c r="G245" i="16"/>
  <c r="G244" i="16" s="1"/>
  <c r="E263" i="16"/>
  <c r="E262" i="16" s="1"/>
  <c r="C24" i="16"/>
  <c r="D59" i="16"/>
  <c r="G88" i="16"/>
  <c r="G101" i="16"/>
  <c r="F101" i="16"/>
  <c r="F128" i="16"/>
  <c r="F118" i="16" s="1"/>
  <c r="D128" i="16"/>
  <c r="D118" i="16" s="1"/>
  <c r="C136" i="16"/>
  <c r="C135" i="16" s="1"/>
  <c r="D218" i="16"/>
  <c r="E239" i="16"/>
  <c r="E232" i="16" s="1"/>
  <c r="D239" i="16"/>
  <c r="D232" i="16" s="1"/>
  <c r="F257" i="16"/>
  <c r="F256" i="16" s="1"/>
  <c r="F255" i="16" s="1"/>
  <c r="G136" i="16"/>
  <c r="G135" i="16" s="1"/>
  <c r="C15" i="16"/>
  <c r="D49" i="16"/>
  <c r="C88" i="16"/>
  <c r="D160" i="16"/>
  <c r="D156" i="16" s="1"/>
  <c r="F180" i="16"/>
  <c r="F173" i="16" s="1"/>
  <c r="D195" i="16"/>
  <c r="D191" i="16" s="1"/>
  <c r="F49" i="16"/>
  <c r="E49" i="16"/>
  <c r="E59" i="16"/>
  <c r="E19" i="16"/>
  <c r="E15" i="16" s="1"/>
  <c r="C39" i="16"/>
  <c r="G39" i="16"/>
  <c r="G59" i="16"/>
  <c r="G218" i="16"/>
  <c r="E136" i="16"/>
  <c r="E135" i="16" s="1"/>
  <c r="C263" i="16"/>
  <c r="C262" i="16" s="1"/>
  <c r="G263" i="16"/>
  <c r="G262" i="16" s="1"/>
  <c r="C218" i="16"/>
  <c r="F263" i="16"/>
  <c r="F262" i="16" s="1"/>
  <c r="G156" i="16"/>
  <c r="G28" i="15"/>
  <c r="F28" i="15"/>
  <c r="G33" i="15"/>
  <c r="F33" i="15"/>
  <c r="E33" i="15"/>
  <c r="E18" i="15" s="1"/>
  <c r="E17" i="15" s="1"/>
  <c r="F348" i="13"/>
  <c r="F341" i="13" s="1"/>
  <c r="G20" i="13"/>
  <c r="G14" i="13" s="1"/>
  <c r="G259" i="13"/>
  <c r="G254" i="13" s="1"/>
  <c r="E288" i="13"/>
  <c r="E283" i="13"/>
  <c r="E276" i="13" s="1"/>
  <c r="F20" i="13"/>
  <c r="F14" i="13" s="1"/>
  <c r="E208" i="13"/>
  <c r="E192" i="13" s="1"/>
  <c r="F102" i="13"/>
  <c r="F298" i="13"/>
  <c r="F294" i="13" s="1"/>
  <c r="G298" i="13"/>
  <c r="G294" i="13" s="1"/>
  <c r="C381" i="13"/>
  <c r="C380" i="13" s="1"/>
  <c r="F208" i="13"/>
  <c r="F192" i="13" s="1"/>
  <c r="F267" i="13"/>
  <c r="F283" i="13"/>
  <c r="F276" i="13" s="1"/>
  <c r="F327" i="13"/>
  <c r="G29" i="13"/>
  <c r="G348" i="13"/>
  <c r="G341" i="13" s="1"/>
  <c r="C208" i="13"/>
  <c r="C192" i="13" s="1"/>
  <c r="D381" i="13"/>
  <c r="D380" i="13" s="1"/>
  <c r="F163" i="13"/>
  <c r="G327" i="13"/>
  <c r="G224" i="13"/>
  <c r="G223" i="13" s="1"/>
  <c r="D208" i="13"/>
  <c r="D192" i="13" s="1"/>
  <c r="E381" i="13"/>
  <c r="E380" i="13" s="1"/>
  <c r="G320" i="13"/>
  <c r="F79" i="13"/>
  <c r="G163" i="13"/>
  <c r="G303" i="13"/>
  <c r="F177" i="13"/>
  <c r="F381" i="13"/>
  <c r="F380" i="13" s="1"/>
  <c r="F92" i="13"/>
  <c r="F29" i="13"/>
  <c r="G102" i="13"/>
  <c r="F334" i="13"/>
  <c r="F367" i="13"/>
  <c r="F366" i="13" s="1"/>
  <c r="F365" i="13" s="1"/>
  <c r="G246" i="13"/>
  <c r="G238" i="13" s="1"/>
  <c r="G288" i="13"/>
  <c r="G381" i="13"/>
  <c r="G380" i="13" s="1"/>
  <c r="G92" i="13"/>
  <c r="D246" i="13"/>
  <c r="D238" i="13" s="1"/>
  <c r="F259" i="13"/>
  <c r="F254" i="13" s="1"/>
  <c r="F288" i="13"/>
  <c r="G112" i="13"/>
  <c r="G208" i="13"/>
  <c r="G192" i="13" s="1"/>
  <c r="G283" i="13"/>
  <c r="G276" i="13" s="1"/>
  <c r="G79" i="13"/>
  <c r="F112" i="13"/>
  <c r="F224" i="13"/>
  <c r="F223" i="13" s="1"/>
  <c r="F246" i="13"/>
  <c r="F238" i="13" s="1"/>
  <c r="F303" i="13"/>
  <c r="G177" i="13"/>
  <c r="G334" i="13"/>
  <c r="G121" i="13"/>
  <c r="G267" i="13"/>
  <c r="G354" i="13"/>
  <c r="G353" i="13" s="1"/>
  <c r="F320" i="13"/>
  <c r="F121" i="13"/>
  <c r="F354" i="13"/>
  <c r="F353" i="13" s="1"/>
  <c r="D259" i="13"/>
  <c r="D254" i="13" s="1"/>
  <c r="C354" i="13"/>
  <c r="C353" i="13" s="1"/>
  <c r="D354" i="13"/>
  <c r="D353" i="13" s="1"/>
  <c r="E354" i="13"/>
  <c r="E353" i="13" s="1"/>
  <c r="E348" i="13"/>
  <c r="E341" i="13" s="1"/>
  <c r="C348" i="13"/>
  <c r="C341" i="13" s="1"/>
  <c r="D348" i="13"/>
  <c r="D341" i="13" s="1"/>
  <c r="D283" i="13"/>
  <c r="D276" i="13" s="1"/>
  <c r="C259" i="13"/>
  <c r="C254" i="13" s="1"/>
  <c r="E259" i="13"/>
  <c r="E254" i="13" s="1"/>
  <c r="E246" i="13"/>
  <c r="E238" i="13" s="1"/>
  <c r="D134" i="13"/>
  <c r="D133" i="13" s="1"/>
  <c r="E134" i="13"/>
  <c r="E133" i="13" s="1"/>
  <c r="E327" i="13"/>
  <c r="D327" i="13"/>
  <c r="E367" i="13"/>
  <c r="E366" i="13" s="1"/>
  <c r="E365" i="13" s="1"/>
  <c r="C367" i="13"/>
  <c r="C366" i="13" s="1"/>
  <c r="C365" i="13" s="1"/>
  <c r="D367" i="13"/>
  <c r="D366" i="13" s="1"/>
  <c r="D365" i="13" s="1"/>
  <c r="C327" i="13"/>
  <c r="D334" i="13"/>
  <c r="E334" i="13"/>
  <c r="C334" i="13"/>
  <c r="D303" i="13"/>
  <c r="C303" i="13"/>
  <c r="D320" i="13"/>
  <c r="E303" i="13"/>
  <c r="E320" i="13"/>
  <c r="C298" i="13"/>
  <c r="C294" i="13" s="1"/>
  <c r="D298" i="13"/>
  <c r="D294" i="13" s="1"/>
  <c r="E298" i="13"/>
  <c r="E294" i="13" s="1"/>
  <c r="C320" i="13"/>
  <c r="C288" i="13"/>
  <c r="D288" i="13"/>
  <c r="C163" i="13"/>
  <c r="C246" i="13"/>
  <c r="C238" i="13" s="1"/>
  <c r="E224" i="13"/>
  <c r="E223" i="13" s="1"/>
  <c r="C283" i="13"/>
  <c r="C276" i="13" s="1"/>
  <c r="D267" i="13"/>
  <c r="E267" i="13"/>
  <c r="C224" i="13"/>
  <c r="C223" i="13" s="1"/>
  <c r="C267" i="13"/>
  <c r="D224" i="13"/>
  <c r="D223" i="13" s="1"/>
  <c r="E163" i="13"/>
  <c r="D163" i="13"/>
  <c r="E177" i="13"/>
  <c r="C177" i="13"/>
  <c r="D177" i="13"/>
  <c r="E121" i="13"/>
  <c r="E20" i="13"/>
  <c r="E14" i="13" s="1"/>
  <c r="D20" i="13"/>
  <c r="D14" i="13" s="1"/>
  <c r="C116" i="13"/>
  <c r="C112" i="13" s="1"/>
  <c r="C20" i="13"/>
  <c r="C14" i="13" s="1"/>
  <c r="E102" i="13"/>
  <c r="E112" i="13"/>
  <c r="D92" i="13"/>
  <c r="D29" i="13"/>
  <c r="E29" i="13"/>
  <c r="E79" i="13"/>
  <c r="C79" i="13"/>
  <c r="C102" i="13"/>
  <c r="C121" i="13"/>
  <c r="D121" i="13"/>
  <c r="C29" i="13"/>
  <c r="D79" i="13"/>
  <c r="C92" i="13"/>
  <c r="D102" i="13"/>
  <c r="D112" i="13"/>
  <c r="E92" i="13"/>
  <c r="G18" i="15" l="1"/>
  <c r="G17" i="15" s="1"/>
  <c r="D100" i="16"/>
  <c r="D146" i="16"/>
  <c r="C100" i="16"/>
  <c r="C146" i="16"/>
  <c r="G146" i="16"/>
  <c r="D172" i="16"/>
  <c r="C172" i="16"/>
  <c r="E100" i="16"/>
  <c r="E172" i="16"/>
  <c r="F146" i="16"/>
  <c r="E146" i="16"/>
  <c r="F172" i="16"/>
  <c r="C14" i="16"/>
  <c r="G172" i="16"/>
  <c r="G100" i="16"/>
  <c r="F100" i="16"/>
  <c r="F18" i="15"/>
  <c r="F17" i="15" s="1"/>
  <c r="F162" i="13"/>
  <c r="F275" i="13"/>
  <c r="G162" i="13"/>
  <c r="C275" i="13"/>
  <c r="G275" i="13"/>
  <c r="E237" i="13"/>
  <c r="C237" i="13"/>
  <c r="F237" i="13"/>
  <c r="E275" i="13"/>
  <c r="D275" i="13"/>
  <c r="D237" i="13"/>
  <c r="G237" i="13"/>
  <c r="D162" i="13"/>
  <c r="D99" i="16" l="1"/>
  <c r="D12" i="16" s="1"/>
  <c r="D11" i="16" s="1"/>
  <c r="D10" i="16" s="1"/>
  <c r="E99" i="16"/>
  <c r="E12" i="16" s="1"/>
  <c r="E11" i="16" s="1"/>
  <c r="E10" i="16" s="1"/>
  <c r="C99" i="16"/>
  <c r="C13" i="16" s="1"/>
  <c r="C12" i="16" s="1"/>
  <c r="C11" i="16" s="1"/>
  <c r="C10" i="16" s="1"/>
  <c r="G99" i="16"/>
  <c r="G12" i="16" s="1"/>
  <c r="G11" i="16" s="1"/>
  <c r="G10" i="16" s="1"/>
  <c r="F99" i="16"/>
  <c r="F12" i="16" s="1"/>
  <c r="F11" i="16" s="1"/>
  <c r="F10" i="16" s="1"/>
  <c r="G11" i="13"/>
  <c r="G10" i="13" s="1"/>
  <c r="G9" i="13" s="1"/>
  <c r="F11" i="13"/>
  <c r="F10" i="13" s="1"/>
  <c r="F9" i="13" s="1"/>
  <c r="D11" i="13"/>
  <c r="D10" i="13" s="1"/>
  <c r="D9" i="13" s="1"/>
  <c r="E11" i="13" l="1"/>
  <c r="E10" i="13" s="1"/>
  <c r="E9" i="13" s="1"/>
  <c r="C11" i="13"/>
  <c r="C10" i="13" s="1"/>
  <c r="C9" i="13" s="1"/>
  <c r="E18" i="7" l="1"/>
  <c r="F18" i="7"/>
  <c r="G18" i="7"/>
  <c r="H18" i="7"/>
  <c r="I18" i="7"/>
  <c r="I36" i="3"/>
  <c r="H36" i="3"/>
  <c r="G36" i="3"/>
  <c r="F36" i="3"/>
  <c r="E36" i="3"/>
  <c r="I24" i="3"/>
  <c r="H24" i="3"/>
  <c r="G24" i="3"/>
  <c r="F24" i="3"/>
  <c r="E24" i="3"/>
  <c r="B18" i="5"/>
  <c r="B17" i="5" s="1"/>
  <c r="B16" i="5" s="1"/>
  <c r="C18" i="5"/>
  <c r="C17" i="5" s="1"/>
  <c r="C16" i="5" s="1"/>
  <c r="D18" i="5"/>
  <c r="D17" i="5" s="1"/>
  <c r="D16" i="5" s="1"/>
  <c r="E18" i="5"/>
  <c r="E17" i="5" s="1"/>
  <c r="E16" i="5" s="1"/>
  <c r="F18" i="5"/>
  <c r="F17" i="5" s="1"/>
  <c r="F16" i="5" s="1"/>
  <c r="F74" i="3"/>
  <c r="G74" i="3"/>
  <c r="H74" i="3"/>
  <c r="I74" i="3"/>
  <c r="E68" i="3"/>
  <c r="F68" i="3"/>
  <c r="H68" i="3"/>
  <c r="I68" i="3"/>
  <c r="E65" i="3"/>
  <c r="F65" i="3"/>
  <c r="G65" i="3"/>
  <c r="H65" i="3"/>
  <c r="I65" i="3"/>
  <c r="E39" i="3"/>
  <c r="F39" i="3"/>
  <c r="G39" i="3"/>
  <c r="H39" i="3"/>
  <c r="I39" i="3"/>
  <c r="E34" i="3"/>
  <c r="F34" i="3"/>
  <c r="G34" i="3"/>
  <c r="H34" i="3"/>
  <c r="I34" i="3"/>
  <c r="E22" i="3"/>
  <c r="F22" i="3"/>
  <c r="G22" i="3"/>
  <c r="H22" i="3"/>
  <c r="I22" i="3"/>
  <c r="E20" i="3"/>
  <c r="F20" i="3"/>
  <c r="G20" i="3"/>
  <c r="H20" i="3"/>
  <c r="I20" i="3"/>
  <c r="E18" i="3"/>
  <c r="F18" i="3"/>
  <c r="G18" i="3"/>
  <c r="H18" i="3"/>
  <c r="I18" i="3"/>
  <c r="E16" i="3"/>
  <c r="F16" i="3"/>
  <c r="G16" i="3"/>
  <c r="H16" i="3"/>
  <c r="I16" i="3"/>
  <c r="F17" i="1"/>
  <c r="G17" i="1"/>
  <c r="H17" i="1"/>
  <c r="I17" i="1"/>
  <c r="J17" i="1"/>
  <c r="G14" i="1"/>
  <c r="H14" i="1"/>
  <c r="I14" i="1"/>
  <c r="J14" i="1"/>
  <c r="F14" i="1"/>
  <c r="F15" i="3" l="1"/>
  <c r="I15" i="3"/>
  <c r="E15" i="3"/>
  <c r="H15" i="3"/>
  <c r="H14" i="3" s="1"/>
  <c r="G15" i="3"/>
  <c r="F20" i="1"/>
  <c r="I33" i="3"/>
  <c r="F33" i="3"/>
  <c r="I20" i="1"/>
  <c r="I35" i="1" s="1"/>
  <c r="I38" i="1" s="1"/>
  <c r="E33" i="3"/>
  <c r="H33" i="3"/>
  <c r="G33" i="3"/>
  <c r="G46" i="3"/>
  <c r="H67" i="3"/>
  <c r="E67" i="3"/>
  <c r="F46" i="3"/>
  <c r="I46" i="3"/>
  <c r="H46" i="3"/>
  <c r="E46" i="3"/>
  <c r="E80" i="3" s="1"/>
  <c r="I67" i="3"/>
  <c r="F67" i="3"/>
  <c r="G20" i="1"/>
  <c r="G35" i="1" s="1"/>
  <c r="J20" i="1"/>
  <c r="J35" i="1" s="1"/>
  <c r="J38" i="1" s="1"/>
  <c r="H20" i="1"/>
  <c r="H35" i="1" s="1"/>
  <c r="H38" i="1" s="1"/>
  <c r="F14" i="3" l="1"/>
  <c r="I14" i="3"/>
  <c r="G14" i="3"/>
  <c r="E14" i="3"/>
  <c r="G80" i="3"/>
  <c r="I80" i="3"/>
  <c r="H80" i="3"/>
  <c r="F80" i="3"/>
</calcChain>
</file>

<file path=xl/sharedStrings.xml><?xml version="1.0" encoding="utf-8"?>
<sst xmlns="http://schemas.openxmlformats.org/spreadsheetml/2006/main" count="1601" uniqueCount="327">
  <si>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</si>
  <si>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</si>
  <si>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</si>
  <si>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</si>
  <si>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</si>
  <si>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</si>
  <si>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</si>
  <si>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</si>
  <si>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</si>
  <si>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</si>
  <si>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</si>
  <si>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</si>
  <si>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</si>
  <si>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</si>
  <si>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</si>
  <si>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</si>
  <si>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</si>
  <si>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</si>
  <si>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</si>
  <si>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</si>
  <si>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</si>
  <si>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</si>
  <si>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</si>
  <si>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</si>
  <si>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</si>
  <si>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</si>
  <si>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</si>
  <si>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</si>
  <si>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</si>
  <si>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</si>
  <si>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</si>
  <si>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</si>
  <si>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</si>
  <si>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</si>
  <si>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</si>
  <si>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</si>
  <si>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</si>
  <si>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</si>
  <si>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</si>
  <si>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</si>
  <si>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</si>
  <si>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Prihodi iz nadležnog proračuna i od HZZO-a temeljem ugovornih obveza</t>
  </si>
  <si>
    <t>C) PRENESENI VIŠAK ILI PRENESENI MANJAK I VIŠEGODIŠNJI PLAN URAVNOTEŽENJA</t>
  </si>
  <si>
    <t>Naziv</t>
  </si>
  <si>
    <t>EURO</t>
  </si>
  <si>
    <t>Prihodi od prodaje proizvoda i robe te pruženih usluga i prihodi od donacija</t>
  </si>
  <si>
    <t>5.3.1.</t>
  </si>
  <si>
    <t>Pomoći iz državnog proračuna za korisnike</t>
  </si>
  <si>
    <t>5.4.1.</t>
  </si>
  <si>
    <t>Pomoći iz županijskog proračuna za korisnike</t>
  </si>
  <si>
    <t>Tekuće pomoći prorač.koris.iz proračuna JLP()S koji im nije nadležan- IŽ</t>
  </si>
  <si>
    <t>5.5.1.</t>
  </si>
  <si>
    <t>Pomoći iz općinskog proračuna</t>
  </si>
  <si>
    <t>Tekuće pomoći prorač.koris.iz proračuna JLP()S koji im nije nadležan- Općine</t>
  </si>
  <si>
    <t>4.8.</t>
  </si>
  <si>
    <t>Prihodi za posebne namjene proračunskih korisnika</t>
  </si>
  <si>
    <t>Sufinanciranje cijene usluge, participacije i sl.</t>
  </si>
  <si>
    <t>Prihodi od upravnih i administrativnih pristojbi, pristojbi po posebnim propisima i naknada</t>
  </si>
  <si>
    <t>3.1.</t>
  </si>
  <si>
    <t>Vlastiti prihodi proračunskih korisnika</t>
  </si>
  <si>
    <t>1.4.</t>
  </si>
  <si>
    <t>Prihodi od pruženih usluga</t>
  </si>
  <si>
    <t>Financijski rashodi</t>
  </si>
  <si>
    <t>Rashodi za dodatna ulaganja na nefinancijskoj imovini</t>
  </si>
  <si>
    <t>SVEUKUPNO:</t>
  </si>
  <si>
    <t>08 Rekreacija, kultura i religija</t>
  </si>
  <si>
    <t>082 Službe kulture</t>
  </si>
  <si>
    <t>0820 Službe kulture</t>
  </si>
  <si>
    <t>ZAVIČAJNI MUZEJ POREŠTINE</t>
  </si>
  <si>
    <t>DEKUMANA 9</t>
  </si>
  <si>
    <t>OIB: 97049241725</t>
  </si>
  <si>
    <t>5.7.1.</t>
  </si>
  <si>
    <t>Pomoći od izvanproračunskih korisnika za korisnike</t>
  </si>
  <si>
    <t>5.6.1.</t>
  </si>
  <si>
    <t>Pomoći od međunarodnih org. te institucija i tijela EU</t>
  </si>
  <si>
    <t>Donacije od fizičkih osoba</t>
  </si>
  <si>
    <t>6.1.</t>
  </si>
  <si>
    <t>7.1.</t>
  </si>
  <si>
    <t>Prihodi od prodaje nefinancijske imovine</t>
  </si>
  <si>
    <t>Prihodi od spomeničke rente</t>
  </si>
  <si>
    <t>Tekuće pomoći od HZMO-a,HZZ-a i HZZO-a</t>
  </si>
  <si>
    <t>Kapitalne donacije od fizičkih osoba</t>
  </si>
  <si>
    <t>3+4</t>
  </si>
  <si>
    <t>-</t>
  </si>
  <si>
    <t>Pomoći iz državnog proračuna pror.kor. Proračuna JLP(R)S</t>
  </si>
  <si>
    <t>Pomoći međunarodnih organizacija</t>
  </si>
  <si>
    <t>VLASTITI IZVORI</t>
  </si>
  <si>
    <t>REZULTAT POSLOVANJA</t>
  </si>
  <si>
    <t>BROJ KONTA</t>
  </si>
  <si>
    <t>VRSTA RASHODA / IZDATAKA</t>
  </si>
  <si>
    <t>3111</t>
  </si>
  <si>
    <t>3121</t>
  </si>
  <si>
    <t>3132</t>
  </si>
  <si>
    <t>3212</t>
  </si>
  <si>
    <t>3221</t>
  </si>
  <si>
    <t>3223</t>
  </si>
  <si>
    <t>3224</t>
  </si>
  <si>
    <t>3225</t>
  </si>
  <si>
    <t>3231</t>
  </si>
  <si>
    <t>3232</t>
  </si>
  <si>
    <t>3234</t>
  </si>
  <si>
    <t>3238</t>
  </si>
  <si>
    <t>3239</t>
  </si>
  <si>
    <t>3292</t>
  </si>
  <si>
    <t>3294</t>
  </si>
  <si>
    <t>3295</t>
  </si>
  <si>
    <t>3299</t>
  </si>
  <si>
    <t>3433</t>
  </si>
  <si>
    <t>3211</t>
  </si>
  <si>
    <t>3233</t>
  </si>
  <si>
    <t>3237</t>
  </si>
  <si>
    <t>3241</t>
  </si>
  <si>
    <t>Rashodi za nabavu proizvedene dugotrajne imovine</t>
  </si>
  <si>
    <t>4243</t>
  </si>
  <si>
    <t>4221</t>
  </si>
  <si>
    <t>Prijevozna sredstva u cestovnom prometu</t>
  </si>
  <si>
    <t>FINANCIJSKI PLAN PRORAČUNSKOG KORISNIKA JEDINICE LOKALNE I PODRUČNE (REGIONALNE) SAMOUPRAVE 
ZA 2024. I PROJEKCIJA ZA 2025. I 2026. GODINU</t>
  </si>
  <si>
    <t>PLAN 2024</t>
  </si>
  <si>
    <t>PROJEKCIJA 2026</t>
  </si>
  <si>
    <t xml:space="preserve">          A) SAŽETAK RAČUNA PRIHODA I RASHODA</t>
  </si>
  <si>
    <t xml:space="preserve">                                                                                              C) PRENESENI VIŠAK ILI PRENESENI MANJAK I VIŠEGODIŠNJI PLAN URAVNOTEŽENJA</t>
  </si>
  <si>
    <t>Kapitalne pomoći iz državnog proračuna temeljem prijenosa EU sredstava</t>
  </si>
  <si>
    <t>Sufinanciranje cijene usluge, participacije i slično</t>
  </si>
  <si>
    <t>Materijal i sirovine</t>
  </si>
  <si>
    <t>Prihodi od prodaje robe</t>
  </si>
  <si>
    <t>Prihodi od pruženih usluga i prodaje robe</t>
  </si>
  <si>
    <t>4.1.</t>
  </si>
  <si>
    <t>IZVRŠENJE 2023</t>
  </si>
  <si>
    <t>PLAN 2025</t>
  </si>
  <si>
    <t>PROJEKCIJA 2027</t>
  </si>
  <si>
    <t/>
  </si>
  <si>
    <t>SVEUKUPNO RASHODI / IZDACI</t>
  </si>
  <si>
    <t>Razdjel 003</t>
  </si>
  <si>
    <t>UPRAVNI ODJEL ZA DRUŠTVENE DJELATNOSTI, SOCIJALNU SKRB I ZDRAVSTVENU ZAŠTITU</t>
  </si>
  <si>
    <t>Glava 00306</t>
  </si>
  <si>
    <t>MUZEJI</t>
  </si>
  <si>
    <t>Proračunski korisnik 43079</t>
  </si>
  <si>
    <t>ZAVIČAJNI MUZEJ POREŠTINE -MUSEO DEL TERRITORIO PARENTINO</t>
  </si>
  <si>
    <t>Program 1000</t>
  </si>
  <si>
    <t>REDOVNA djelatnost Muzeja</t>
  </si>
  <si>
    <t>Aktivnost A100001</t>
  </si>
  <si>
    <t>PLAĆE za zaposlene</t>
  </si>
  <si>
    <t>Izvor  1.</t>
  </si>
  <si>
    <t>Izvor  1.0.</t>
  </si>
  <si>
    <t>Grad Poreč</t>
  </si>
  <si>
    <t>Plaće za redovan rad</t>
  </si>
  <si>
    <t>Ostali rashodi za zaposlene</t>
  </si>
  <si>
    <t>Doprinosi za obvezno zdravstveno osiguranje</t>
  </si>
  <si>
    <t>Izvor  5.</t>
  </si>
  <si>
    <t>Pomoći</t>
  </si>
  <si>
    <t>Izvor  5.1.</t>
  </si>
  <si>
    <t>Pomoći iz proračuna koji im nije nadležan-DRŽAVNI PRORAČUN</t>
  </si>
  <si>
    <t>Izvor  5.3.</t>
  </si>
  <si>
    <t>Pomoći iz proračuna koji im nije nadležan-OPĆINSKI I GRADSKI</t>
  </si>
  <si>
    <t>Aktivnost A100002</t>
  </si>
  <si>
    <t>REDOVNO poslovanje Muzeja</t>
  </si>
  <si>
    <t>Službena putovanja</t>
  </si>
  <si>
    <t>Naknade za prijevoz, za rad na terenu i odvojeni život</t>
  </si>
  <si>
    <t>3213</t>
  </si>
  <si>
    <t>Stručno usavršavanje zaposlenika</t>
  </si>
  <si>
    <t>Uredski materijal i ostali materijalni rashodi</t>
  </si>
  <si>
    <t>Energija</t>
  </si>
  <si>
    <t>Materijal i dijelovi za tekuće i investicijsko održavanje</t>
  </si>
  <si>
    <t>Sitni inventar i auto gume</t>
  </si>
  <si>
    <t>Usluge telefona, pošte i prijevoza</t>
  </si>
  <si>
    <t>Usluge tekućeg i investicijskog održavanja</t>
  </si>
  <si>
    <t>Usluge promidžbe i informiranja</t>
  </si>
  <si>
    <t>Komunalne usluge</t>
  </si>
  <si>
    <t>Intelektualne i osobne usluge</t>
  </si>
  <si>
    <t>Računalne usluge</t>
  </si>
  <si>
    <t>Ostale usluge</t>
  </si>
  <si>
    <t>Naknade troškova osobama izvan radnog odnosa</t>
  </si>
  <si>
    <t>3291</t>
  </si>
  <si>
    <t>Naknade za rad predstavničkih i izvršnih tijela, povjerenstava i slično</t>
  </si>
  <si>
    <t>Premije osiguranja</t>
  </si>
  <si>
    <t>3293</t>
  </si>
  <si>
    <t>Reprezentacija</t>
  </si>
  <si>
    <t>Članarine i norme</t>
  </si>
  <si>
    <t>Pristojbe i naknade</t>
  </si>
  <si>
    <t>Ostali nespomenuti rashodi poslovanja</t>
  </si>
  <si>
    <t>3431</t>
  </si>
  <si>
    <t>Bankarske usluge i usluge platnog prometa</t>
  </si>
  <si>
    <t>Zatezne kamate</t>
  </si>
  <si>
    <t>Izvor  4.</t>
  </si>
  <si>
    <t>Prihodi za posebne namjene</t>
  </si>
  <si>
    <t>Izvor  4.1.</t>
  </si>
  <si>
    <t>Prihodi za pos.namjene od NADZORA, REF.TELEFONA</t>
  </si>
  <si>
    <t>3227</t>
  </si>
  <si>
    <t>Službena, radna i zaštitna odjeća i obuća</t>
  </si>
  <si>
    <t>Kapitalni projekt K100003</t>
  </si>
  <si>
    <t>NABAVA opreme za redovno poslovanje Muzeja</t>
  </si>
  <si>
    <t>Uredska oprema i namještaj</t>
  </si>
  <si>
    <t>4227</t>
  </si>
  <si>
    <t>Uređaji, strojevi i oprema za ostale namjene</t>
  </si>
  <si>
    <t>Umjetnička djela (izložena u galerijama, muzejima i slično)</t>
  </si>
  <si>
    <t>Izvor  3.</t>
  </si>
  <si>
    <t>Izvor  3.1.</t>
  </si>
  <si>
    <t>Vlastiti prihodi od ZAKUPA prostora i opreme i PRODAJE robe</t>
  </si>
  <si>
    <t>4262</t>
  </si>
  <si>
    <t>Ulaganja u računalne programe</t>
  </si>
  <si>
    <t>Kapitalni projekt K100004</t>
  </si>
  <si>
    <t>NABAVA knjižne građe za Muzej</t>
  </si>
  <si>
    <t>4241</t>
  </si>
  <si>
    <t>Knjige</t>
  </si>
  <si>
    <t>Izvor  6.</t>
  </si>
  <si>
    <t>Donacije</t>
  </si>
  <si>
    <t>Izvor  6.2.</t>
  </si>
  <si>
    <t>KAPITALNE donacije</t>
  </si>
  <si>
    <t>Kapitalni projekt K100005</t>
  </si>
  <si>
    <t>NABAVA muzejskih predmeta</t>
  </si>
  <si>
    <t>Muzejski izlošci i predmeti prirodnih rijetkosti</t>
  </si>
  <si>
    <t>Kapitalni projekt K100006</t>
  </si>
  <si>
    <t>DODATNA ULAGANJA na građevinskim objektima Muzeja</t>
  </si>
  <si>
    <t>4511</t>
  </si>
  <si>
    <t>Dodatna ulaganja na građevinskim objektima</t>
  </si>
  <si>
    <t>Izvor  5.4.</t>
  </si>
  <si>
    <t>Pomoći od međunaronih organizacija te institucija i tjela EU</t>
  </si>
  <si>
    <t>Kapitalni projekt K100008</t>
  </si>
  <si>
    <t>OBNOVA Romaničke kuće</t>
  </si>
  <si>
    <t>Kapitalni projekt K100009</t>
  </si>
  <si>
    <t>OBNOVE Kuće Joakima Rakovca i Kuće dva svetca</t>
  </si>
  <si>
    <t>Tekući projekt T100010</t>
  </si>
  <si>
    <t>ISTRAŽIVANJE Trga Marafor</t>
  </si>
  <si>
    <t>Tekući projekt T100011</t>
  </si>
  <si>
    <t>ENERGETSKA OBNOVA zgrada Zavičajnog muzeja Poreštine</t>
  </si>
  <si>
    <t>Izvor  5.5.</t>
  </si>
  <si>
    <t>Pomoći temeljem prijenosa EU sredstava</t>
  </si>
  <si>
    <t>Glavni program A02</t>
  </si>
  <si>
    <t>Programi i aktivnosti Muzeja</t>
  </si>
  <si>
    <t>Program 2000</t>
  </si>
  <si>
    <t>ZNANSTVENI skupovi, manifestacije i drugo</t>
  </si>
  <si>
    <t>Aktivnost A200001</t>
  </si>
  <si>
    <t>MUZEJSKE manifestacije</t>
  </si>
  <si>
    <t>Aktivnost A200003</t>
  </si>
  <si>
    <t>PEDAGOŠKO-EDUKATIVNI PROGRAM La Mula</t>
  </si>
  <si>
    <t>Izvor  4.2.</t>
  </si>
  <si>
    <t>Prihodi za posebne namje. od TURISTIČKIH ZAJEDNICA (TZ)</t>
  </si>
  <si>
    <t>Izvor  5.2.</t>
  </si>
  <si>
    <t>Pomoći iz proračuna koji im nije nadlećan-ŽUPANIJSKI PRORAČU</t>
  </si>
  <si>
    <t>Program 2001</t>
  </si>
  <si>
    <t>IZLOŽBE</t>
  </si>
  <si>
    <t>Aktivnost A200004</t>
  </si>
  <si>
    <t>IZLOŽBA Lica Porečkog muzeja</t>
  </si>
  <si>
    <t>Program 2002</t>
  </si>
  <si>
    <t>ISTRAŽIVANJA</t>
  </si>
  <si>
    <t>MEĐUNARODNO arheološko istraživanje na LORUNU (Červar)</t>
  </si>
  <si>
    <t>Aktivnost A200006</t>
  </si>
  <si>
    <t>ISTRAŽIVANJE arheološkog lokaliteta Stancija Blek</t>
  </si>
  <si>
    <t>Aktivnost A200013</t>
  </si>
  <si>
    <t>POSTAV Memorijalna kuća Joakima Rakovca</t>
  </si>
  <si>
    <t>Program 2003</t>
  </si>
  <si>
    <t>RESTAURACIJA I KONZERVACIJA</t>
  </si>
  <si>
    <t>RESTAURACIJA knjiga spomeničke knjižnice</t>
  </si>
  <si>
    <t>Aktivnost A200010</t>
  </si>
  <si>
    <t>RESTAURACIJA keramike</t>
  </si>
  <si>
    <t>PREVENTIVNA ZAŠTITA, KONZERVACIJA I RESTAURACIJA muzejske građe</t>
  </si>
  <si>
    <t>Aktivnost A200018</t>
  </si>
  <si>
    <t>RESTAURACIJA Rimskog šivanog broda "Porečanka"</t>
  </si>
  <si>
    <t>Aktivnost A200019</t>
  </si>
  <si>
    <t>RESTAURACIJA muzejske građe na papiru</t>
  </si>
  <si>
    <t>Aktivnost A200021</t>
  </si>
  <si>
    <t>RESTAURACIJA stakla</t>
  </si>
  <si>
    <t>Program 2006</t>
  </si>
  <si>
    <t>ODRŽAVANJE Parka skulptura Dušana Džamonje</t>
  </si>
  <si>
    <t>Program 2007</t>
  </si>
  <si>
    <t>DIGITALIZACIJA građe Dostupna prošlost</t>
  </si>
  <si>
    <t>Program 2009</t>
  </si>
  <si>
    <t>CENTAR ZA POSJETITELJE LA MULA</t>
  </si>
  <si>
    <t>Tekući projekt T200001</t>
  </si>
  <si>
    <t>3222</t>
  </si>
  <si>
    <t>Aktivnost A200002</t>
  </si>
  <si>
    <t>MEĐUNARODNI znanstveni skup Istarski povijesni biennale</t>
  </si>
  <si>
    <t>Aktivnost A200008</t>
  </si>
  <si>
    <t>RESTAURACIJA kovanica</t>
  </si>
  <si>
    <t>Aktivnost A200020</t>
  </si>
  <si>
    <t>RESTAURACIJA predmeta antičke zbirke</t>
  </si>
  <si>
    <t>Program 2004</t>
  </si>
  <si>
    <t>IZDAVAŠTVO</t>
  </si>
  <si>
    <t>Tiskanje zbornika Istarski povijesni biennale</t>
  </si>
  <si>
    <t>Zakupnine i najamnine</t>
  </si>
  <si>
    <t>Tekući projekt T100012</t>
  </si>
  <si>
    <t>Arheološko istraživanje Comitium</t>
  </si>
  <si>
    <t>Kapitalni projekt K100010</t>
  </si>
  <si>
    <t>DODATNA ULAGANJA NA GRAĐEVINSKIM OBJEKTIMA- Peterokutna kula</t>
  </si>
  <si>
    <t>Aktivnost A200022</t>
  </si>
  <si>
    <t>RESTAURACIJA predmeta arheološkog odjela</t>
  </si>
  <si>
    <t>kk</t>
  </si>
  <si>
    <t>l</t>
  </si>
  <si>
    <t xml:space="preserve">ZAVIČAJNI MUZEJ POREŠTINE     </t>
  </si>
  <si>
    <t>MUSEO DEL TERRITORIO PARENTINO</t>
  </si>
  <si>
    <t>Decumanus  9</t>
  </si>
  <si>
    <t>52440      Poreč</t>
  </si>
  <si>
    <t>67111</t>
  </si>
  <si>
    <t>Prihodi iz nadležnog proračuna za financiranje rashoda poslovanja</t>
  </si>
  <si>
    <t>67121</t>
  </si>
  <si>
    <t>Prihodi iz nadležnog proračuna za financiranje rashoda za nabavu nefinancijske imovine</t>
  </si>
  <si>
    <t>66142</t>
  </si>
  <si>
    <t>66151</t>
  </si>
  <si>
    <t>92221</t>
  </si>
  <si>
    <t>Manjak prihoda poslovanja</t>
  </si>
  <si>
    <t>65264</t>
  </si>
  <si>
    <t>63612</t>
  </si>
  <si>
    <t>Tekuće pomoći iz državnog proračuna proračunskim korisnicima proračuna JLP(R)S</t>
  </si>
  <si>
    <t>63622</t>
  </si>
  <si>
    <t>Kapitalne pomoći iz državnog proračuna proračunskim korisnicima proračuna JLP(R)S</t>
  </si>
  <si>
    <t>63613</t>
  </si>
  <si>
    <t>Tekuće pomoći proračunskim korisnicima iz proračuna JLP(R)S koji im nije nadležan</t>
  </si>
  <si>
    <t>63221</t>
  </si>
  <si>
    <t>Kapitalne pomoći od međunarodnih organizacija</t>
  </si>
  <si>
    <t>63821</t>
  </si>
  <si>
    <t>66321</t>
  </si>
  <si>
    <t>Financijski plan 2025 ( Rashodi )</t>
  </si>
  <si>
    <t>Financijski plan 2025 ( Prihodi )</t>
  </si>
  <si>
    <t>Rashodi za dodatna ulaganja na građevinskim objektima</t>
  </si>
  <si>
    <t>FINANCIJSKI PLAN PRORAČUNSKOG KORISNIKA JEDINICE LOKALNE I PODRUČNE (REGIONALNE) SAMOUPRAVE 
ZA 2025. I PROJEKCIJA ZA 2026. I 2027. GODINU</t>
  </si>
  <si>
    <t xml:space="preserve">Višak prihoda </t>
  </si>
  <si>
    <t>4.7.</t>
  </si>
  <si>
    <t>Prihodi za posebne namjene proračunskih korisnika- TZ</t>
  </si>
  <si>
    <t>5.8.1.</t>
  </si>
  <si>
    <t xml:space="preserve">Pomoći temeljem prijenosa EU sredstava </t>
  </si>
  <si>
    <t>Pomoći temeljem prijenosa EU sredstva</t>
  </si>
  <si>
    <t>PRILOG 2.d</t>
  </si>
  <si>
    <t>II.POSEBNI DIO</t>
  </si>
  <si>
    <t>Izvor  7.</t>
  </si>
  <si>
    <t>Izvor  7.1.</t>
  </si>
  <si>
    <t>Grad Poreč- prihodi od prodaje nefinancijske imovine</t>
  </si>
  <si>
    <t>Grad Poreč- Prihodi od spomeničke 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</si>
</sst>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1A]#,##0.00;\-\ #,##0.00"/>
    <numFmt numFmtId="165" formatCode="[$-1041A]dd\.mm\.yyyy"/>
    <numFmt numFmtId="166" formatCode="[$-1041A]h:mm"/>
  </numFmts>
  <fonts count="3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11"/>
      <color theme="0"/>
      <name val="Calibri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696969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3535FF"/>
        <bgColor rgb="FF3535FF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EDE01"/>
        <bgColor rgb="FFFEDE01"/>
      </patternFill>
    </fill>
    <fill>
      <patternFill patternType="solid">
        <fgColor rgb="FFFFEE75"/>
        <bgColor rgb="FFFFEE75"/>
      </patternFill>
    </fill>
    <fill>
      <patternFill patternType="solid">
        <fgColor rgb="FF9CA9FE"/>
        <bgColor rgb="FF9CA9FE"/>
      </patternFill>
    </fill>
    <fill>
      <patternFill patternType="solid">
        <fgColor theme="0"/>
        <bgColor rgb="FFFFEE75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8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2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6" fillId="0" borderId="0" xfId="0" quotePrefix="1" applyFont="1" applyAlignment="1">
      <alignment horizontal="left" wrapText="1"/>
    </xf>
    <xf numFmtId="0" fontId="7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5" fillId="0" borderId="1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center" wrapText="1"/>
    </xf>
    <xf numFmtId="0" fontId="5" fillId="0" borderId="2" xfId="0" quotePrefix="1" applyFont="1" applyBorder="1" applyAlignment="1">
      <alignment horizontal="left"/>
    </xf>
    <xf numFmtId="3" fontId="5" fillId="3" borderId="3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4" borderId="1" xfId="0" quotePrefix="1" applyNumberFormat="1" applyFont="1" applyFill="1" applyBorder="1" applyAlignment="1">
      <alignment horizontal="right"/>
    </xf>
    <xf numFmtId="3" fontId="5" fillId="4" borderId="3" xfId="0" applyNumberFormat="1" applyFont="1" applyFill="1" applyBorder="1" applyAlignment="1">
      <alignment horizontal="right" wrapText="1"/>
    </xf>
    <xf numFmtId="3" fontId="5" fillId="3" borderId="1" xfId="0" quotePrefix="1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16" fillId="2" borderId="3" xfId="0" applyFont="1" applyFill="1" applyBorder="1" applyAlignment="1">
      <alignment horizontal="left" vertical="center" wrapText="1"/>
    </xf>
    <xf numFmtId="3" fontId="17" fillId="2" borderId="3" xfId="0" applyNumberFormat="1" applyFont="1" applyFill="1" applyBorder="1" applyAlignment="1">
      <alignment horizontal="right"/>
    </xf>
    <xf numFmtId="0" fontId="18" fillId="2" borderId="3" xfId="0" applyFont="1" applyFill="1" applyBorder="1" applyAlignment="1">
      <alignment horizontal="left" vertical="center" wrapText="1"/>
    </xf>
    <xf numFmtId="0" fontId="18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3" fontId="21" fillId="2" borderId="4" xfId="0" applyNumberFormat="1" applyFont="1" applyFill="1" applyBorder="1" applyAlignment="1">
      <alignment horizontal="right"/>
    </xf>
    <xf numFmtId="3" fontId="5" fillId="4" borderId="4" xfId="0" applyNumberFormat="1" applyFont="1" applyFill="1" applyBorder="1" applyAlignment="1">
      <alignment horizontal="right"/>
    </xf>
    <xf numFmtId="3" fontId="5" fillId="2" borderId="4" xfId="0" applyNumberFormat="1" applyFont="1" applyFill="1" applyBorder="1" applyAlignment="1">
      <alignment horizontal="right"/>
    </xf>
    <xf numFmtId="3" fontId="5" fillId="5" borderId="4" xfId="0" applyNumberFormat="1" applyFont="1" applyFill="1" applyBorder="1" applyAlignment="1">
      <alignment horizontal="right"/>
    </xf>
    <xf numFmtId="0" fontId="18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0" fontId="16" fillId="5" borderId="3" xfId="0" applyFont="1" applyFill="1" applyBorder="1" applyAlignment="1">
      <alignment horizontal="left" vertical="center" wrapText="1"/>
    </xf>
    <xf numFmtId="0" fontId="16" fillId="5" borderId="3" xfId="0" quotePrefix="1" applyFont="1" applyFill="1" applyBorder="1" applyAlignment="1">
      <alignment horizontal="left" vertical="center"/>
    </xf>
    <xf numFmtId="0" fontId="20" fillId="5" borderId="3" xfId="0" quotePrefix="1" applyFont="1" applyFill="1" applyBorder="1" applyAlignment="1">
      <alignment horizontal="left" vertical="center"/>
    </xf>
    <xf numFmtId="0" fontId="18" fillId="2" borderId="6" xfId="0" quotePrefix="1" applyFont="1" applyFill="1" applyBorder="1" applyAlignment="1">
      <alignment horizontal="left" vertical="center"/>
    </xf>
    <xf numFmtId="0" fontId="19" fillId="2" borderId="6" xfId="0" quotePrefix="1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left" vertical="center" wrapText="1"/>
    </xf>
    <xf numFmtId="3" fontId="17" fillId="2" borderId="6" xfId="0" applyNumberFormat="1" applyFont="1" applyFill="1" applyBorder="1" applyAlignment="1">
      <alignment horizontal="right"/>
    </xf>
    <xf numFmtId="0" fontId="22" fillId="2" borderId="3" xfId="0" quotePrefix="1" applyFont="1" applyFill="1" applyBorder="1" applyAlignment="1">
      <alignment horizontal="left" vertical="center"/>
    </xf>
    <xf numFmtId="3" fontId="24" fillId="0" borderId="3" xfId="0" applyNumberFormat="1" applyFont="1" applyBorder="1"/>
    <xf numFmtId="0" fontId="10" fillId="5" borderId="3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25" fillId="0" borderId="3" xfId="0" applyFont="1" applyBorder="1"/>
    <xf numFmtId="0" fontId="25" fillId="0" borderId="3" xfId="0" applyFont="1" applyBorder="1" applyAlignment="1">
      <alignment horizontal="right"/>
    </xf>
    <xf numFmtId="3" fontId="25" fillId="0" borderId="3" xfId="0" applyNumberFormat="1" applyFont="1" applyBorder="1"/>
    <xf numFmtId="3" fontId="5" fillId="2" borderId="3" xfId="0" applyNumberFormat="1" applyFont="1" applyFill="1" applyBorder="1" applyAlignment="1">
      <alignment horizontal="right"/>
    </xf>
    <xf numFmtId="3" fontId="26" fillId="2" borderId="4" xfId="0" applyNumberFormat="1" applyFont="1" applyFill="1" applyBorder="1" applyAlignment="1">
      <alignment horizontal="right"/>
    </xf>
    <xf numFmtId="3" fontId="25" fillId="5" borderId="4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3" fontId="24" fillId="2" borderId="4" xfId="0" applyNumberFormat="1" applyFont="1" applyFill="1" applyBorder="1" applyAlignment="1">
      <alignment horizontal="right"/>
    </xf>
    <xf numFmtId="3" fontId="24" fillId="2" borderId="7" xfId="0" applyNumberFormat="1" applyFont="1" applyFill="1" applyBorder="1" applyAlignment="1">
      <alignment horizontal="right"/>
    </xf>
    <xf numFmtId="0" fontId="27" fillId="0" borderId="0" xfId="0" applyFont="1"/>
    <xf numFmtId="3" fontId="24" fillId="2" borderId="3" xfId="0" applyNumberFormat="1" applyFont="1" applyFill="1" applyBorder="1" applyAlignment="1">
      <alignment horizontal="right"/>
    </xf>
    <xf numFmtId="3" fontId="25" fillId="2" borderId="4" xfId="0" applyNumberFormat="1" applyFont="1" applyFill="1" applyBorder="1" applyAlignment="1">
      <alignment horizontal="right"/>
    </xf>
    <xf numFmtId="3" fontId="24" fillId="2" borderId="3" xfId="0" applyNumberFormat="1" applyFont="1" applyFill="1" applyBorder="1" applyAlignment="1">
      <alignment horizontal="right" wrapText="1"/>
    </xf>
    <xf numFmtId="0" fontId="28" fillId="0" borderId="0" xfId="0" applyFont="1"/>
    <xf numFmtId="4" fontId="28" fillId="0" borderId="0" xfId="0" applyNumberFormat="1" applyFont="1"/>
    <xf numFmtId="0" fontId="29" fillId="0" borderId="3" xfId="0" applyFont="1" applyBorder="1" applyAlignment="1">
      <alignment vertical="center" wrapText="1" readingOrder="1"/>
    </xf>
    <xf numFmtId="4" fontId="30" fillId="6" borderId="3" xfId="0" applyNumberFormat="1" applyFont="1" applyFill="1" applyBorder="1" applyAlignment="1">
      <alignment horizontal="center" vertical="center"/>
    </xf>
    <xf numFmtId="0" fontId="30" fillId="6" borderId="3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left" vertical="center" wrapText="1" readingOrder="1"/>
    </xf>
    <xf numFmtId="0" fontId="31" fillId="7" borderId="3" xfId="0" applyFont="1" applyFill="1" applyBorder="1" applyAlignment="1">
      <alignment vertical="center" wrapText="1" readingOrder="1"/>
    </xf>
    <xf numFmtId="4" fontId="31" fillId="7" borderId="3" xfId="0" applyNumberFormat="1" applyFont="1" applyFill="1" applyBorder="1" applyAlignment="1">
      <alignment vertical="center" wrapText="1" readingOrder="1"/>
    </xf>
    <xf numFmtId="0" fontId="31" fillId="8" borderId="3" xfId="0" applyFont="1" applyFill="1" applyBorder="1" applyAlignment="1">
      <alignment horizontal="left" vertical="center" wrapText="1" readingOrder="1"/>
    </xf>
    <xf numFmtId="0" fontId="31" fillId="8" borderId="3" xfId="0" applyFont="1" applyFill="1" applyBorder="1" applyAlignment="1">
      <alignment vertical="center" wrapText="1" readingOrder="1"/>
    </xf>
    <xf numFmtId="4" fontId="31" fillId="8" borderId="3" xfId="0" applyNumberFormat="1" applyFont="1" applyFill="1" applyBorder="1" applyAlignment="1">
      <alignment vertical="center" wrapText="1" readingOrder="1"/>
    </xf>
    <xf numFmtId="0" fontId="31" fillId="9" borderId="3" xfId="0" applyFont="1" applyFill="1" applyBorder="1" applyAlignment="1">
      <alignment horizontal="left" vertical="center" wrapText="1" readingOrder="1"/>
    </xf>
    <xf numFmtId="0" fontId="31" fillId="9" borderId="3" xfId="0" applyFont="1" applyFill="1" applyBorder="1" applyAlignment="1">
      <alignment vertical="center" wrapText="1" readingOrder="1"/>
    </xf>
    <xf numFmtId="4" fontId="31" fillId="9" borderId="3" xfId="0" applyNumberFormat="1" applyFont="1" applyFill="1" applyBorder="1" applyAlignment="1">
      <alignment vertical="center" wrapText="1" readingOrder="1"/>
    </xf>
    <xf numFmtId="0" fontId="31" fillId="10" borderId="3" xfId="0" applyFont="1" applyFill="1" applyBorder="1" applyAlignment="1">
      <alignment horizontal="left" vertical="center" wrapText="1" readingOrder="1"/>
    </xf>
    <xf numFmtId="0" fontId="31" fillId="10" borderId="3" xfId="0" applyFont="1" applyFill="1" applyBorder="1" applyAlignment="1">
      <alignment vertical="center" wrapText="1" readingOrder="1"/>
    </xf>
    <xf numFmtId="164" fontId="31" fillId="10" borderId="3" xfId="0" applyNumberFormat="1" applyFont="1" applyFill="1" applyBorder="1" applyAlignment="1">
      <alignment horizontal="right" vertical="center" wrapText="1" readingOrder="1"/>
    </xf>
    <xf numFmtId="0" fontId="32" fillId="11" borderId="3" xfId="0" applyFont="1" applyFill="1" applyBorder="1" applyAlignment="1">
      <alignment horizontal="left" vertical="center" wrapText="1" readingOrder="1"/>
    </xf>
    <xf numFmtId="0" fontId="32" fillId="11" borderId="3" xfId="0" applyFont="1" applyFill="1" applyBorder="1" applyAlignment="1">
      <alignment vertical="center" wrapText="1" readingOrder="1"/>
    </xf>
    <xf numFmtId="4" fontId="32" fillId="11" borderId="3" xfId="0" applyNumberFormat="1" applyFont="1" applyFill="1" applyBorder="1" applyAlignment="1">
      <alignment vertical="center" wrapText="1" readingOrder="1"/>
    </xf>
    <xf numFmtId="0" fontId="32" fillId="12" borderId="3" xfId="0" applyFont="1" applyFill="1" applyBorder="1" applyAlignment="1">
      <alignment horizontal="left" vertical="center" wrapText="1" readingOrder="1"/>
    </xf>
    <xf numFmtId="0" fontId="32" fillId="12" borderId="3" xfId="0" applyFont="1" applyFill="1" applyBorder="1" applyAlignment="1">
      <alignment vertical="center" wrapText="1" readingOrder="1"/>
    </xf>
    <xf numFmtId="4" fontId="32" fillId="12" borderId="3" xfId="0" applyNumberFormat="1" applyFont="1" applyFill="1" applyBorder="1" applyAlignment="1">
      <alignment vertical="center" wrapText="1" readingOrder="1"/>
    </xf>
    <xf numFmtId="0" fontId="32" fillId="13" borderId="3" xfId="0" applyFont="1" applyFill="1" applyBorder="1" applyAlignment="1">
      <alignment horizontal="left" vertical="center" wrapText="1" readingOrder="1"/>
    </xf>
    <xf numFmtId="0" fontId="32" fillId="13" borderId="3" xfId="0" applyFont="1" applyFill="1" applyBorder="1" applyAlignment="1">
      <alignment vertical="center" wrapText="1" readingOrder="1"/>
    </xf>
    <xf numFmtId="4" fontId="32" fillId="13" borderId="3" xfId="0" applyNumberFormat="1" applyFont="1" applyFill="1" applyBorder="1" applyAlignment="1">
      <alignment vertical="center" wrapText="1" readingOrder="1"/>
    </xf>
    <xf numFmtId="0" fontId="32" fillId="14" borderId="3" xfId="0" applyFont="1" applyFill="1" applyBorder="1" applyAlignment="1">
      <alignment horizontal="left" vertical="center" wrapText="1" readingOrder="1"/>
    </xf>
    <xf numFmtId="0" fontId="32" fillId="14" borderId="3" xfId="0" applyFont="1" applyFill="1" applyBorder="1" applyAlignment="1">
      <alignment vertical="center" wrapText="1" readingOrder="1"/>
    </xf>
    <xf numFmtId="4" fontId="32" fillId="14" borderId="3" xfId="0" applyNumberFormat="1" applyFont="1" applyFill="1" applyBorder="1" applyAlignment="1">
      <alignment vertical="center" wrapText="1" readingOrder="1"/>
    </xf>
    <xf numFmtId="0" fontId="29" fillId="0" borderId="3" xfId="0" applyFont="1" applyBorder="1" applyAlignment="1">
      <alignment horizontal="left" vertical="center" wrapText="1" readingOrder="1"/>
    </xf>
    <xf numFmtId="4" fontId="29" fillId="0" borderId="3" xfId="0" applyNumberFormat="1" applyFont="1" applyBorder="1" applyAlignment="1">
      <alignment vertical="center" wrapText="1" readingOrder="1"/>
    </xf>
    <xf numFmtId="164" fontId="29" fillId="0" borderId="3" xfId="0" applyNumberFormat="1" applyFont="1" applyBorder="1" applyAlignment="1">
      <alignment horizontal="right" vertical="center" wrapText="1" readingOrder="1"/>
    </xf>
    <xf numFmtId="164" fontId="32" fillId="14" borderId="3" xfId="0" applyNumberFormat="1" applyFont="1" applyFill="1" applyBorder="1" applyAlignment="1">
      <alignment horizontal="right" vertical="center" wrapText="1" readingOrder="1"/>
    </xf>
    <xf numFmtId="0" fontId="32" fillId="15" borderId="3" xfId="0" applyFont="1" applyFill="1" applyBorder="1" applyAlignment="1">
      <alignment horizontal="left" vertical="center" wrapText="1" readingOrder="1"/>
    </xf>
    <xf numFmtId="0" fontId="32" fillId="15" borderId="3" xfId="0" applyFont="1" applyFill="1" applyBorder="1" applyAlignment="1">
      <alignment vertical="center" wrapText="1" readingOrder="1"/>
    </xf>
    <xf numFmtId="4" fontId="32" fillId="15" borderId="3" xfId="0" applyNumberFormat="1" applyFont="1" applyFill="1" applyBorder="1" applyAlignment="1">
      <alignment vertical="center" wrapText="1" readingOrder="1"/>
    </xf>
    <xf numFmtId="4" fontId="29" fillId="16" borderId="3" xfId="0" applyNumberFormat="1" applyFont="1" applyFill="1" applyBorder="1" applyAlignment="1">
      <alignment vertical="center" wrapText="1" readingOrder="1"/>
    </xf>
    <xf numFmtId="0" fontId="31" fillId="9" borderId="0" xfId="0" applyFont="1" applyFill="1" applyAlignment="1">
      <alignment horizontal="left" vertical="center" wrapText="1" readingOrder="1"/>
    </xf>
    <xf numFmtId="0" fontId="31" fillId="10" borderId="0" xfId="0" applyFont="1" applyFill="1" applyAlignment="1">
      <alignment horizontal="left" vertical="center" wrapText="1" readingOrder="1"/>
    </xf>
    <xf numFmtId="0" fontId="32" fillId="13" borderId="0" xfId="0" applyFont="1" applyFill="1" applyAlignment="1">
      <alignment horizontal="left" vertical="center" wrapText="1" readingOrder="1"/>
    </xf>
    <xf numFmtId="0" fontId="32" fillId="14" borderId="0" xfId="0" applyFont="1" applyFill="1" applyAlignment="1">
      <alignment horizontal="left" vertical="center" wrapText="1" readingOrder="1"/>
    </xf>
    <xf numFmtId="0" fontId="29" fillId="0" borderId="0" xfId="0" applyFont="1" applyAlignment="1">
      <alignment horizontal="left" vertical="center" wrapText="1" readingOrder="1"/>
    </xf>
    <xf numFmtId="0" fontId="29" fillId="0" borderId="0" xfId="0" applyFont="1" applyAlignment="1">
      <alignment vertical="top" wrapText="1" readingOrder="1"/>
    </xf>
    <xf numFmtId="165" fontId="29" fillId="0" borderId="0" xfId="0" applyNumberFormat="1" applyFont="1" applyAlignment="1">
      <alignment horizontal="left" vertical="top" wrapText="1" readingOrder="1"/>
    </xf>
    <xf numFmtId="166" fontId="29" fillId="0" borderId="0" xfId="0" applyNumberFormat="1" applyFont="1" applyAlignment="1">
      <alignment horizontal="left" vertical="top" wrapText="1" readingOrder="1"/>
    </xf>
    <xf numFmtId="0" fontId="33" fillId="0" borderId="0" xfId="0" applyFont="1" applyAlignment="1">
      <alignment vertical="top" wrapText="1" readingOrder="1"/>
    </xf>
    <xf numFmtId="0" fontId="31" fillId="9" borderId="0" xfId="0" applyFont="1" applyFill="1" applyAlignment="1">
      <alignment vertical="center" wrapText="1" readingOrder="1"/>
    </xf>
    <xf numFmtId="0" fontId="31" fillId="10" borderId="0" xfId="0" applyFont="1" applyFill="1" applyAlignment="1">
      <alignment vertical="center" wrapText="1" readingOrder="1"/>
    </xf>
    <xf numFmtId="0" fontId="32" fillId="13" borderId="0" xfId="0" applyFont="1" applyFill="1" applyAlignment="1">
      <alignment vertical="center" wrapText="1" readingOrder="1"/>
    </xf>
    <xf numFmtId="0" fontId="32" fillId="14" borderId="0" xfId="0" applyFont="1" applyFill="1" applyAlignment="1">
      <alignment vertical="center" wrapText="1" readingOrder="1"/>
    </xf>
    <xf numFmtId="0" fontId="29" fillId="0" borderId="0" xfId="0" applyFont="1" applyAlignment="1">
      <alignment vertical="center" wrapText="1" readingOrder="1"/>
    </xf>
    <xf numFmtId="164" fontId="31" fillId="9" borderId="0" xfId="0" applyNumberFormat="1" applyFont="1" applyFill="1" applyAlignment="1">
      <alignment horizontal="right" vertical="center" wrapText="1" readingOrder="1"/>
    </xf>
    <xf numFmtId="164" fontId="31" fillId="10" borderId="0" xfId="0" applyNumberFormat="1" applyFont="1" applyFill="1" applyAlignment="1">
      <alignment horizontal="right" vertical="center" wrapText="1" readingOrder="1"/>
    </xf>
    <xf numFmtId="164" fontId="32" fillId="13" borderId="0" xfId="0" applyNumberFormat="1" applyFont="1" applyFill="1" applyAlignment="1">
      <alignment horizontal="right" vertical="center" wrapText="1" readingOrder="1"/>
    </xf>
    <xf numFmtId="164" fontId="32" fillId="14" borderId="0" xfId="0" applyNumberFormat="1" applyFont="1" applyFill="1" applyAlignment="1">
      <alignment horizontal="right" vertical="center" wrapText="1" readingOrder="1"/>
    </xf>
    <xf numFmtId="164" fontId="29" fillId="0" borderId="0" xfId="0" applyNumberFormat="1" applyFont="1" applyAlignment="1">
      <alignment horizontal="right" vertical="center" wrapText="1" readingOrder="1"/>
    </xf>
    <xf numFmtId="0" fontId="29" fillId="0" borderId="0" xfId="0" applyFont="1" applyAlignment="1">
      <alignment horizontal="left" vertical="top" wrapText="1" readingOrder="1"/>
    </xf>
    <xf numFmtId="0" fontId="34" fillId="16" borderId="3" xfId="0" applyFont="1" applyFill="1" applyBorder="1" applyAlignment="1">
      <alignment vertical="center" wrapText="1" readingOrder="1"/>
    </xf>
    <xf numFmtId="3" fontId="17" fillId="2" borderId="4" xfId="0" applyNumberFormat="1" applyFont="1" applyFill="1" applyBorder="1" applyAlignment="1">
      <alignment horizontal="right"/>
    </xf>
    <xf numFmtId="0" fontId="29" fillId="16" borderId="3" xfId="0" applyFont="1" applyFill="1" applyBorder="1" applyAlignment="1">
      <alignment horizontal="left" vertical="center" wrapText="1" readingOrder="1"/>
    </xf>
    <xf numFmtId="0" fontId="29" fillId="16" borderId="3" xfId="0" applyFont="1" applyFill="1" applyBorder="1" applyAlignment="1">
      <alignment vertical="center" wrapText="1" readingOrder="1"/>
    </xf>
    <xf numFmtId="14" fontId="16" fillId="2" borderId="3" xfId="0" applyNumberFormat="1" applyFont="1" applyFill="1" applyBorder="1" applyAlignment="1">
      <alignment horizontal="left" vertical="center" wrapText="1"/>
    </xf>
    <xf numFmtId="4" fontId="35" fillId="12" borderId="3" xfId="0" applyNumberFormat="1" applyFont="1" applyFill="1" applyBorder="1" applyAlignment="1">
      <alignment vertical="center" wrapText="1" readingOrder="1"/>
    </xf>
    <xf numFmtId="4" fontId="35" fillId="13" borderId="3" xfId="0" applyNumberFormat="1" applyFont="1" applyFill="1" applyBorder="1" applyAlignment="1">
      <alignment vertical="center" wrapText="1" readingOrder="1"/>
    </xf>
    <xf numFmtId="4" fontId="35" fillId="14" borderId="3" xfId="0" applyNumberFormat="1" applyFont="1" applyFill="1" applyBorder="1" applyAlignment="1">
      <alignment vertical="center" wrapText="1" readingOrder="1"/>
    </xf>
    <xf numFmtId="4" fontId="14" fillId="0" borderId="3" xfId="0" applyNumberFormat="1" applyFont="1" applyBorder="1" applyAlignment="1">
      <alignment vertical="center" wrapText="1" readingOrder="1"/>
    </xf>
    <xf numFmtId="3" fontId="18" fillId="2" borderId="4" xfId="0" applyNumberFormat="1" applyFont="1" applyFill="1" applyBorder="1" applyAlignment="1">
      <alignment horizontal="right"/>
    </xf>
    <xf numFmtId="3" fontId="18" fillId="2" borderId="3" xfId="0" applyNumberFormat="1" applyFont="1" applyFill="1" applyBorder="1" applyAlignment="1">
      <alignment horizontal="right"/>
    </xf>
    <xf numFmtId="3" fontId="10" fillId="2" borderId="4" xfId="0" applyNumberFormat="1" applyFont="1" applyFill="1" applyBorder="1" applyAlignment="1">
      <alignment horizontal="right"/>
    </xf>
    <xf numFmtId="0" fontId="10" fillId="0" borderId="1" xfId="0" quotePrefix="1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10" fillId="0" borderId="1" xfId="0" quotePrefix="1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top" wrapText="1" readingOrder="1"/>
    </xf>
    <xf numFmtId="0" fontId="29" fillId="0" borderId="0" xfId="0" applyFont="1" applyAlignment="1">
      <alignment horizontal="left" vertical="top" wrapText="1" readingOrder="1"/>
    </xf>
    <xf numFmtId="0" fontId="29" fillId="0" borderId="0" xfId="0" applyFont="1" applyAlignment="1">
      <alignment vertical="top" wrapText="1" readingOrder="1"/>
    </xf>
    <xf numFmtId="0" fontId="28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opLeftCell="A16" workbookViewId="0">
      <selection activeCell="Q24" sqref="Q24"/>
    </sheetView>
  </sheetViews>
  <sheetFormatPr defaultRowHeight="15" x14ac:dyDescent="0.25"/>
  <cols>
    <col min="5" max="10" width="25.28515625" customWidth="1"/>
  </cols>
  <sheetData>
    <row r="1" spans="1:10" x14ac:dyDescent="0.25">
      <c r="A1" s="1" t="s">
        <v>68</v>
      </c>
      <c r="B1" s="1"/>
      <c r="C1" s="1"/>
      <c r="D1" s="1"/>
    </row>
    <row r="2" spans="1:10" x14ac:dyDescent="0.25">
      <c r="A2" s="1" t="s">
        <v>69</v>
      </c>
      <c r="B2" s="1"/>
      <c r="C2" s="1"/>
      <c r="D2" s="1"/>
    </row>
    <row r="3" spans="1:10" x14ac:dyDescent="0.25">
      <c r="A3" s="1" t="s">
        <v>70</v>
      </c>
      <c r="B3" s="1"/>
      <c r="C3" s="1"/>
      <c r="D3" s="1"/>
    </row>
    <row r="6" spans="1:10" ht="42" customHeight="1" x14ac:dyDescent="0.25">
      <c r="A6" s="154" t="s">
        <v>116</v>
      </c>
      <c r="B6" s="154"/>
      <c r="C6" s="154"/>
      <c r="D6" s="154"/>
      <c r="E6" s="154"/>
      <c r="F6" s="154"/>
      <c r="G6" s="154"/>
      <c r="H6" s="154"/>
      <c r="I6" s="154"/>
      <c r="J6" s="154"/>
    </row>
    <row r="7" spans="1:10" ht="18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5.75" x14ac:dyDescent="0.25">
      <c r="A8" s="154" t="s">
        <v>31</v>
      </c>
      <c r="B8" s="154"/>
      <c r="C8" s="154"/>
      <c r="D8" s="154"/>
      <c r="E8" s="154"/>
      <c r="F8" s="154"/>
      <c r="G8" s="154"/>
      <c r="H8" s="154"/>
      <c r="I8" s="156"/>
      <c r="J8" s="156"/>
    </row>
    <row r="9" spans="1:10" ht="18" x14ac:dyDescent="0.25">
      <c r="A9" s="6"/>
      <c r="B9" s="6"/>
      <c r="C9" s="6"/>
      <c r="D9" s="6"/>
      <c r="E9" s="6"/>
      <c r="F9" s="6"/>
      <c r="G9" s="6"/>
      <c r="H9" s="6"/>
      <c r="I9" s="7"/>
      <c r="J9" s="7"/>
    </row>
    <row r="10" spans="1:10" ht="18" customHeight="1" x14ac:dyDescent="0.25">
      <c r="A10" s="154" t="s">
        <v>119</v>
      </c>
      <c r="B10" s="155"/>
      <c r="C10" s="155"/>
      <c r="D10" s="155"/>
      <c r="E10" s="155"/>
      <c r="F10" s="155"/>
      <c r="G10" s="155"/>
      <c r="H10" s="155"/>
      <c r="I10" s="155"/>
      <c r="J10" s="155"/>
    </row>
    <row r="11" spans="1:10" ht="18" customHeight="1" x14ac:dyDescent="0.25">
      <c r="A11" s="40"/>
      <c r="B11" s="41"/>
      <c r="C11" s="41"/>
      <c r="D11" s="41"/>
      <c r="E11" s="41"/>
      <c r="F11" s="41"/>
      <c r="G11" s="41"/>
      <c r="H11" s="41"/>
      <c r="I11" s="41"/>
      <c r="J11" s="43"/>
    </row>
    <row r="12" spans="1:10" ht="18" x14ac:dyDescent="0.25">
      <c r="A12" s="2"/>
      <c r="B12" s="3"/>
      <c r="C12" s="3"/>
      <c r="D12" s="3"/>
      <c r="E12" s="8"/>
      <c r="F12" s="86" t="s">
        <v>127</v>
      </c>
      <c r="G12" s="87" t="s">
        <v>117</v>
      </c>
      <c r="H12" s="86" t="s">
        <v>128</v>
      </c>
      <c r="I12" s="86" t="s">
        <v>118</v>
      </c>
      <c r="J12" s="86" t="s">
        <v>129</v>
      </c>
    </row>
    <row r="13" spans="1:10" x14ac:dyDescent="0.25">
      <c r="A13" s="29"/>
      <c r="B13" s="30"/>
      <c r="C13" s="30"/>
      <c r="D13" s="31"/>
      <c r="E13" s="32"/>
      <c r="F13" s="5" t="s">
        <v>44</v>
      </c>
      <c r="G13" s="5" t="s">
        <v>44</v>
      </c>
      <c r="H13" s="5" t="s">
        <v>44</v>
      </c>
      <c r="I13" s="5" t="s">
        <v>44</v>
      </c>
      <c r="J13" s="5" t="s">
        <v>44</v>
      </c>
    </row>
    <row r="14" spans="1:10" x14ac:dyDescent="0.25">
      <c r="A14" s="157" t="s">
        <v>0</v>
      </c>
      <c r="B14" s="158"/>
      <c r="C14" s="158"/>
      <c r="D14" s="158"/>
      <c r="E14" s="159"/>
      <c r="F14" s="33">
        <f>SUM(F15:F16)</f>
        <v>1416639</v>
      </c>
      <c r="G14" s="33">
        <f t="shared" ref="G14:J14" si="0">SUM(G15:G16)</f>
        <v>3649243</v>
      </c>
      <c r="H14" s="33">
        <f t="shared" si="0"/>
        <v>2453266</v>
      </c>
      <c r="I14" s="33">
        <f t="shared" si="0"/>
        <v>1637656</v>
      </c>
      <c r="J14" s="33">
        <f t="shared" si="0"/>
        <v>732656</v>
      </c>
    </row>
    <row r="15" spans="1:10" x14ac:dyDescent="0.25">
      <c r="A15" s="160" t="s">
        <v>1</v>
      </c>
      <c r="B15" s="153"/>
      <c r="C15" s="153"/>
      <c r="D15" s="153"/>
      <c r="E15" s="161"/>
      <c r="F15" s="34">
        <v>1416639</v>
      </c>
      <c r="G15" s="34">
        <v>3649243</v>
      </c>
      <c r="H15" s="34">
        <v>2453266</v>
      </c>
      <c r="I15" s="34">
        <v>1637656</v>
      </c>
      <c r="J15" s="34">
        <v>732656</v>
      </c>
    </row>
    <row r="16" spans="1:10" x14ac:dyDescent="0.25">
      <c r="A16" s="162" t="s">
        <v>2</v>
      </c>
      <c r="B16" s="161"/>
      <c r="C16" s="161"/>
      <c r="D16" s="161"/>
      <c r="E16" s="161"/>
      <c r="F16" s="34">
        <v>0</v>
      </c>
      <c r="G16" s="34">
        <v>0</v>
      </c>
      <c r="H16" s="34">
        <v>0</v>
      </c>
      <c r="I16" s="34">
        <v>0</v>
      </c>
      <c r="J16" s="34">
        <v>0</v>
      </c>
    </row>
    <row r="17" spans="1:10" x14ac:dyDescent="0.25">
      <c r="A17" s="38" t="s">
        <v>3</v>
      </c>
      <c r="B17" s="39"/>
      <c r="C17" s="39"/>
      <c r="D17" s="39"/>
      <c r="E17" s="39"/>
      <c r="F17" s="33">
        <f t="shared" ref="F17:J17" si="1">SUM(F18:F19)</f>
        <v>1426655</v>
      </c>
      <c r="G17" s="33">
        <f t="shared" si="1"/>
        <v>3649243</v>
      </c>
      <c r="H17" s="33">
        <f t="shared" si="1"/>
        <v>2453266</v>
      </c>
      <c r="I17" s="33">
        <f t="shared" si="1"/>
        <v>1637656</v>
      </c>
      <c r="J17" s="33">
        <f t="shared" si="1"/>
        <v>732656</v>
      </c>
    </row>
    <row r="18" spans="1:10" x14ac:dyDescent="0.25">
      <c r="A18" s="152" t="s">
        <v>4</v>
      </c>
      <c r="B18" s="153"/>
      <c r="C18" s="153"/>
      <c r="D18" s="153"/>
      <c r="E18" s="153"/>
      <c r="F18" s="34">
        <v>551757</v>
      </c>
      <c r="G18" s="34">
        <v>645893</v>
      </c>
      <c r="H18" s="34">
        <v>712956</v>
      </c>
      <c r="I18" s="34">
        <v>802956</v>
      </c>
      <c r="J18" s="34">
        <v>707956</v>
      </c>
    </row>
    <row r="19" spans="1:10" x14ac:dyDescent="0.25">
      <c r="A19" s="162" t="s">
        <v>5</v>
      </c>
      <c r="B19" s="161"/>
      <c r="C19" s="161"/>
      <c r="D19" s="161"/>
      <c r="E19" s="161"/>
      <c r="F19" s="34">
        <v>874898</v>
      </c>
      <c r="G19" s="34">
        <v>3003350</v>
      </c>
      <c r="H19" s="34">
        <v>1740310</v>
      </c>
      <c r="I19" s="34">
        <v>834700</v>
      </c>
      <c r="J19" s="34">
        <v>24700</v>
      </c>
    </row>
    <row r="20" spans="1:10" x14ac:dyDescent="0.25">
      <c r="A20" s="165" t="s">
        <v>6</v>
      </c>
      <c r="B20" s="158"/>
      <c r="C20" s="158"/>
      <c r="D20" s="158"/>
      <c r="E20" s="158"/>
      <c r="F20" s="33">
        <f t="shared" ref="F20:J20" si="2">SUM(F14-F17)</f>
        <v>-10016</v>
      </c>
      <c r="G20" s="33">
        <f t="shared" si="2"/>
        <v>0</v>
      </c>
      <c r="H20" s="33">
        <f t="shared" si="2"/>
        <v>0</v>
      </c>
      <c r="I20" s="33">
        <f t="shared" si="2"/>
        <v>0</v>
      </c>
      <c r="J20" s="33">
        <f t="shared" si="2"/>
        <v>0</v>
      </c>
    </row>
    <row r="21" spans="1:10" ht="18" x14ac:dyDescent="0.25">
      <c r="A21" s="6"/>
      <c r="B21" s="9"/>
      <c r="C21" s="9"/>
      <c r="D21" s="9"/>
      <c r="E21" s="9"/>
      <c r="F21" s="9"/>
      <c r="G21" s="9"/>
      <c r="H21" s="4"/>
      <c r="I21" s="4"/>
      <c r="J21" s="4"/>
    </row>
    <row r="22" spans="1:10" ht="18" customHeight="1" x14ac:dyDescent="0.25">
      <c r="A22" s="154" t="s">
        <v>37</v>
      </c>
      <c r="B22" s="155"/>
      <c r="C22" s="155"/>
      <c r="D22" s="155"/>
      <c r="E22" s="155"/>
      <c r="F22" s="155"/>
      <c r="G22" s="155"/>
      <c r="H22" s="155"/>
      <c r="I22" s="155"/>
      <c r="J22" s="155"/>
    </row>
    <row r="23" spans="1:10" ht="18" customHeight="1" x14ac:dyDescent="0.25">
      <c r="A23" s="40"/>
      <c r="B23" s="41"/>
      <c r="C23" s="41"/>
      <c r="D23" s="41"/>
      <c r="E23" s="41"/>
      <c r="F23" s="41"/>
      <c r="G23" s="41"/>
      <c r="H23" s="41"/>
      <c r="I23" s="41"/>
      <c r="J23" s="41"/>
    </row>
    <row r="24" spans="1:10" ht="18" x14ac:dyDescent="0.25">
      <c r="A24" s="6"/>
      <c r="B24" s="9"/>
      <c r="C24" s="9"/>
      <c r="D24" s="9"/>
      <c r="E24" s="9"/>
      <c r="F24" s="86" t="s">
        <v>127</v>
      </c>
      <c r="G24" s="87" t="s">
        <v>117</v>
      </c>
      <c r="H24" s="86" t="s">
        <v>128</v>
      </c>
      <c r="I24" s="86" t="s">
        <v>118</v>
      </c>
      <c r="J24" s="86" t="s">
        <v>129</v>
      </c>
    </row>
    <row r="25" spans="1:10" x14ac:dyDescent="0.25">
      <c r="A25" s="29"/>
      <c r="B25" s="30"/>
      <c r="C25" s="30"/>
      <c r="D25" s="31"/>
      <c r="E25" s="32"/>
      <c r="F25" s="5" t="s">
        <v>44</v>
      </c>
      <c r="G25" s="5" t="s">
        <v>44</v>
      </c>
      <c r="H25" s="5" t="s">
        <v>44</v>
      </c>
      <c r="I25" s="5" t="s">
        <v>44</v>
      </c>
      <c r="J25" s="5" t="s">
        <v>44</v>
      </c>
    </row>
    <row r="26" spans="1:10" ht="15.75" customHeight="1" x14ac:dyDescent="0.25">
      <c r="A26" s="160" t="s">
        <v>8</v>
      </c>
      <c r="B26" s="163"/>
      <c r="C26" s="163"/>
      <c r="D26" s="163"/>
      <c r="E26" s="164"/>
      <c r="F26" s="34">
        <v>0</v>
      </c>
      <c r="G26" s="34">
        <v>0</v>
      </c>
      <c r="H26" s="34">
        <v>0</v>
      </c>
      <c r="I26" s="34">
        <v>0</v>
      </c>
      <c r="J26" s="34">
        <v>0</v>
      </c>
    </row>
    <row r="27" spans="1:10" x14ac:dyDescent="0.25">
      <c r="A27" s="160" t="s">
        <v>9</v>
      </c>
      <c r="B27" s="153"/>
      <c r="C27" s="153"/>
      <c r="D27" s="153"/>
      <c r="E27" s="153"/>
      <c r="F27" s="34">
        <v>0</v>
      </c>
      <c r="G27" s="34">
        <v>0</v>
      </c>
      <c r="H27" s="34">
        <v>0</v>
      </c>
      <c r="I27" s="34">
        <v>0</v>
      </c>
      <c r="J27" s="34">
        <v>0</v>
      </c>
    </row>
    <row r="28" spans="1:10" x14ac:dyDescent="0.25">
      <c r="A28" s="165" t="s">
        <v>10</v>
      </c>
      <c r="B28" s="158"/>
      <c r="C28" s="158"/>
      <c r="D28" s="158"/>
      <c r="E28" s="158"/>
      <c r="F28" s="33">
        <v>0</v>
      </c>
      <c r="G28" s="33">
        <v>0</v>
      </c>
      <c r="H28" s="33">
        <v>0</v>
      </c>
      <c r="I28" s="33">
        <v>0</v>
      </c>
      <c r="J28" s="33">
        <v>0</v>
      </c>
    </row>
    <row r="29" spans="1:10" ht="18" x14ac:dyDescent="0.25">
      <c r="A29" s="25"/>
      <c r="B29" s="9"/>
      <c r="C29" s="9"/>
      <c r="D29" s="9"/>
      <c r="E29" s="9"/>
      <c r="F29" s="9"/>
      <c r="G29" s="9"/>
      <c r="H29" s="4"/>
      <c r="I29" s="4"/>
      <c r="J29" s="4"/>
    </row>
    <row r="30" spans="1:10" ht="18" customHeight="1" x14ac:dyDescent="0.25">
      <c r="A30" s="154" t="s">
        <v>120</v>
      </c>
      <c r="B30" s="155"/>
      <c r="C30" s="155"/>
      <c r="D30" s="155"/>
      <c r="E30" s="155"/>
      <c r="F30" s="155"/>
      <c r="G30" s="155"/>
      <c r="H30" s="155"/>
      <c r="I30" s="155"/>
      <c r="J30" s="155"/>
    </row>
    <row r="31" spans="1:10" ht="18" customHeight="1" x14ac:dyDescent="0.25">
      <c r="A31" s="40"/>
      <c r="B31" s="41"/>
      <c r="C31" s="41"/>
      <c r="D31" s="41"/>
      <c r="E31" s="41"/>
      <c r="F31" s="41"/>
      <c r="G31" s="41"/>
      <c r="H31" s="41"/>
      <c r="I31" s="41"/>
      <c r="J31" s="41"/>
    </row>
    <row r="32" spans="1:10" ht="18" x14ac:dyDescent="0.25">
      <c r="A32" s="25"/>
      <c r="B32" s="9"/>
      <c r="C32" s="9"/>
      <c r="D32" s="9"/>
      <c r="E32" s="9"/>
      <c r="F32" s="86" t="s">
        <v>127</v>
      </c>
      <c r="G32" s="87" t="s">
        <v>117</v>
      </c>
      <c r="H32" s="86" t="s">
        <v>128</v>
      </c>
      <c r="I32" s="86" t="s">
        <v>118</v>
      </c>
      <c r="J32" s="86" t="s">
        <v>129</v>
      </c>
    </row>
    <row r="33" spans="1:10" x14ac:dyDescent="0.25">
      <c r="A33" s="29"/>
      <c r="B33" s="30"/>
      <c r="C33" s="30"/>
      <c r="D33" s="31"/>
      <c r="E33" s="32"/>
      <c r="F33" s="5" t="s">
        <v>44</v>
      </c>
      <c r="G33" s="5" t="s">
        <v>44</v>
      </c>
      <c r="H33" s="5" t="s">
        <v>44</v>
      </c>
      <c r="I33" s="5" t="s">
        <v>44</v>
      </c>
      <c r="J33" s="5" t="s">
        <v>44</v>
      </c>
    </row>
    <row r="34" spans="1:10" x14ac:dyDescent="0.25">
      <c r="A34" s="168" t="s">
        <v>38</v>
      </c>
      <c r="B34" s="169"/>
      <c r="C34" s="169"/>
      <c r="D34" s="169"/>
      <c r="E34" s="170"/>
      <c r="F34" s="35"/>
      <c r="G34" s="35">
        <v>0</v>
      </c>
      <c r="H34" s="35">
        <v>0</v>
      </c>
      <c r="I34" s="35">
        <v>0</v>
      </c>
      <c r="J34" s="36">
        <v>0</v>
      </c>
    </row>
    <row r="35" spans="1:10" ht="30" customHeight="1" x14ac:dyDescent="0.25">
      <c r="A35" s="171" t="s">
        <v>7</v>
      </c>
      <c r="B35" s="172"/>
      <c r="C35" s="172"/>
      <c r="D35" s="172"/>
      <c r="E35" s="173"/>
      <c r="F35" s="37"/>
      <c r="G35" s="37">
        <f t="shared" ref="G35:J35" si="3">SUM(G20)</f>
        <v>0</v>
      </c>
      <c r="H35" s="37">
        <f t="shared" si="3"/>
        <v>0</v>
      </c>
      <c r="I35" s="37">
        <f t="shared" si="3"/>
        <v>0</v>
      </c>
      <c r="J35" s="37">
        <f t="shared" si="3"/>
        <v>0</v>
      </c>
    </row>
    <row r="38" spans="1:10" x14ac:dyDescent="0.25">
      <c r="A38" s="152" t="s">
        <v>11</v>
      </c>
      <c r="B38" s="153"/>
      <c r="C38" s="153"/>
      <c r="D38" s="153"/>
      <c r="E38" s="153"/>
      <c r="F38" s="34">
        <f>SUM(F20+F35)</f>
        <v>-10016</v>
      </c>
      <c r="G38" s="34">
        <v>0</v>
      </c>
      <c r="H38" s="34">
        <f t="shared" ref="H38:J38" si="4">SUM(H34)+H35</f>
        <v>0</v>
      </c>
      <c r="I38" s="34">
        <f t="shared" si="4"/>
        <v>0</v>
      </c>
      <c r="J38" s="34">
        <f t="shared" si="4"/>
        <v>0</v>
      </c>
    </row>
    <row r="39" spans="1:10" ht="11.25" customHeight="1" x14ac:dyDescent="0.25">
      <c r="A39" s="20"/>
      <c r="B39" s="21"/>
      <c r="C39" s="21"/>
      <c r="D39" s="21"/>
      <c r="E39" s="21"/>
      <c r="F39" s="22"/>
      <c r="G39" s="22"/>
      <c r="H39" s="22"/>
      <c r="I39" s="22"/>
      <c r="J39" s="22"/>
    </row>
    <row r="40" spans="1:10" ht="8.25" customHeight="1" x14ac:dyDescent="0.25"/>
    <row r="41" spans="1:10" ht="29.25" customHeight="1" x14ac:dyDescent="0.25">
      <c r="A41" s="166" t="s">
        <v>39</v>
      </c>
      <c r="B41" s="167"/>
      <c r="C41" s="167"/>
      <c r="D41" s="167"/>
      <c r="E41" s="167"/>
      <c r="F41" s="167"/>
      <c r="G41" s="167"/>
      <c r="H41" s="167"/>
      <c r="I41" s="167"/>
      <c r="J41" s="167"/>
    </row>
  </sheetData>
  <mergeCells count="21">
    <mergeCell ref="A41:J41"/>
    <mergeCell ref="A30:J30"/>
    <mergeCell ref="A38:E38"/>
    <mergeCell ref="A34:E34"/>
    <mergeCell ref="A35:E35"/>
    <mergeCell ref="A26:E26"/>
    <mergeCell ref="A27:E27"/>
    <mergeCell ref="A28:E28"/>
    <mergeCell ref="A19:E19"/>
    <mergeCell ref="A20:E20"/>
    <mergeCell ref="A22:J22"/>
    <mergeCell ref="A1:D1"/>
    <mergeCell ref="A2:D2"/>
    <mergeCell ref="A3:D3"/>
    <mergeCell ref="A18:E18"/>
    <mergeCell ref="A10:J10"/>
    <mergeCell ref="A6:J6"/>
    <mergeCell ref="A8:J8"/>
    <mergeCell ref="A14:E14"/>
    <mergeCell ref="A15:E15"/>
    <mergeCell ref="A16:E16"/>
  </mergeCells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opLeftCell="A49" workbookViewId="0">
      <selection activeCell="G52" sqref="G5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" bestFit="1" customWidth="1"/>
    <col min="4" max="4" width="63.140625" customWidth="1"/>
    <col min="5" max="5" width="21" customWidth="1"/>
    <col min="6" max="6" width="21.140625" customWidth="1"/>
    <col min="7" max="7" width="22.140625" customWidth="1"/>
    <col min="8" max="8" width="21.85546875" customWidth="1"/>
    <col min="9" max="9" width="20.85546875" customWidth="1"/>
  </cols>
  <sheetData>
    <row r="1" spans="1:9" x14ac:dyDescent="0.25">
      <c r="A1" s="1" t="s">
        <v>68</v>
      </c>
      <c r="B1" s="1"/>
      <c r="C1" s="1"/>
      <c r="D1" s="1"/>
    </row>
    <row r="2" spans="1:9" x14ac:dyDescent="0.25">
      <c r="A2" s="1" t="s">
        <v>69</v>
      </c>
      <c r="B2" s="1"/>
      <c r="C2" s="1"/>
      <c r="D2" s="1"/>
    </row>
    <row r="3" spans="1:9" x14ac:dyDescent="0.25">
      <c r="A3" s="1" t="s">
        <v>70</v>
      </c>
      <c r="B3" s="1"/>
      <c r="C3" s="1"/>
      <c r="D3" s="1"/>
    </row>
    <row r="4" spans="1:9" ht="42" customHeight="1" x14ac:dyDescent="0.25">
      <c r="A4" s="154" t="s">
        <v>116</v>
      </c>
      <c r="B4" s="154"/>
      <c r="C4" s="154"/>
      <c r="D4" s="154"/>
      <c r="E4" s="154"/>
      <c r="F4" s="154"/>
      <c r="G4" s="154"/>
      <c r="H4" s="154"/>
      <c r="I4" s="154"/>
    </row>
    <row r="5" spans="1:9" ht="30.75" customHeight="1" x14ac:dyDescent="0.25">
      <c r="A5" s="6"/>
      <c r="B5" s="6"/>
      <c r="C5" s="6"/>
      <c r="D5" s="6"/>
      <c r="E5" s="6"/>
      <c r="F5" s="6"/>
      <c r="G5" s="6"/>
      <c r="H5" s="6"/>
      <c r="I5" s="6"/>
    </row>
    <row r="6" spans="1:9" ht="15.75" x14ac:dyDescent="0.25">
      <c r="A6" s="154" t="s">
        <v>31</v>
      </c>
      <c r="B6" s="154"/>
      <c r="C6" s="154"/>
      <c r="D6" s="154"/>
      <c r="E6" s="154"/>
      <c r="F6" s="154"/>
      <c r="G6" s="154"/>
      <c r="H6" s="156"/>
      <c r="I6" s="156"/>
    </row>
    <row r="7" spans="1:9" ht="18" x14ac:dyDescent="0.25">
      <c r="A7" s="6"/>
      <c r="B7" s="6"/>
      <c r="C7" s="6"/>
      <c r="D7" s="6"/>
      <c r="E7" s="6"/>
      <c r="F7" s="6"/>
      <c r="G7" s="6"/>
      <c r="H7" s="7" t="s">
        <v>83</v>
      </c>
      <c r="I7" s="7"/>
    </row>
    <row r="8" spans="1:9" ht="18" customHeight="1" x14ac:dyDescent="0.25">
      <c r="A8" s="154" t="s">
        <v>13</v>
      </c>
      <c r="B8" s="155"/>
      <c r="C8" s="155"/>
      <c r="D8" s="155"/>
      <c r="E8" s="155"/>
      <c r="F8" s="155"/>
      <c r="G8" s="155"/>
      <c r="H8" s="155"/>
      <c r="I8" s="155"/>
    </row>
    <row r="9" spans="1:9" ht="18" x14ac:dyDescent="0.25">
      <c r="A9" s="6"/>
      <c r="B9" s="6"/>
      <c r="C9" s="6"/>
      <c r="D9" s="6"/>
      <c r="E9" s="6"/>
      <c r="F9" s="6"/>
      <c r="G9" s="6"/>
      <c r="H9" s="7"/>
      <c r="I9" s="7"/>
    </row>
    <row r="10" spans="1:9" ht="15.75" x14ac:dyDescent="0.25">
      <c r="A10" s="154" t="s">
        <v>1</v>
      </c>
      <c r="B10" s="174"/>
      <c r="C10" s="174"/>
      <c r="D10" s="174"/>
      <c r="E10" s="174"/>
      <c r="F10" s="174"/>
      <c r="G10" s="174"/>
      <c r="H10" s="174"/>
      <c r="I10" s="174"/>
    </row>
    <row r="11" spans="1:9" ht="15.75" x14ac:dyDescent="0.25">
      <c r="A11" s="40"/>
      <c r="B11" s="42"/>
      <c r="C11" s="42"/>
      <c r="D11" s="42"/>
      <c r="E11" s="42"/>
      <c r="F11" s="42"/>
      <c r="G11" s="42"/>
      <c r="H11" s="42"/>
      <c r="I11" s="42"/>
    </row>
    <row r="12" spans="1:9" ht="18" x14ac:dyDescent="0.25">
      <c r="A12" s="6"/>
      <c r="B12" s="6"/>
      <c r="C12" s="6"/>
      <c r="D12" s="6"/>
      <c r="E12" s="86" t="s">
        <v>127</v>
      </c>
      <c r="F12" s="87" t="s">
        <v>117</v>
      </c>
      <c r="G12" s="86" t="s">
        <v>128</v>
      </c>
      <c r="H12" s="86" t="s">
        <v>118</v>
      </c>
      <c r="I12" s="86" t="s">
        <v>129</v>
      </c>
    </row>
    <row r="13" spans="1:9" x14ac:dyDescent="0.25">
      <c r="A13" s="24" t="s">
        <v>14</v>
      </c>
      <c r="B13" s="23" t="s">
        <v>15</v>
      </c>
      <c r="C13" s="23" t="s">
        <v>16</v>
      </c>
      <c r="D13" s="23" t="s">
        <v>12</v>
      </c>
      <c r="E13" s="23" t="s">
        <v>44</v>
      </c>
      <c r="F13" s="24" t="s">
        <v>44</v>
      </c>
      <c r="G13" s="24" t="s">
        <v>44</v>
      </c>
      <c r="H13" s="24" t="s">
        <v>44</v>
      </c>
      <c r="I13" s="24" t="s">
        <v>44</v>
      </c>
    </row>
    <row r="14" spans="1:9" ht="15.75" customHeight="1" x14ac:dyDescent="0.25">
      <c r="A14" s="51">
        <v>6</v>
      </c>
      <c r="B14" s="51"/>
      <c r="C14" s="51"/>
      <c r="D14" s="51" t="s">
        <v>17</v>
      </c>
      <c r="E14" s="53">
        <f>SUM(E15+E28+E33+E38)</f>
        <v>1410838</v>
      </c>
      <c r="F14" s="53">
        <f t="shared" ref="F14:I14" si="0">SUM(F15+F28+F33+F38)</f>
        <v>3649243</v>
      </c>
      <c r="G14" s="53">
        <f t="shared" si="0"/>
        <v>2453266</v>
      </c>
      <c r="H14" s="53">
        <f t="shared" si="0"/>
        <v>1637656</v>
      </c>
      <c r="I14" s="53">
        <f t="shared" si="0"/>
        <v>732656</v>
      </c>
    </row>
    <row r="15" spans="1:9" ht="15.75" customHeight="1" x14ac:dyDescent="0.25">
      <c r="A15" s="50"/>
      <c r="B15" s="50">
        <v>63</v>
      </c>
      <c r="C15" s="50"/>
      <c r="D15" s="50" t="s">
        <v>40</v>
      </c>
      <c r="E15" s="55">
        <f>SUM(E16+E18+E20+E22+E24)+E26</f>
        <v>57462</v>
      </c>
      <c r="F15" s="55">
        <f t="shared" ref="F15:I15" si="1">SUM(F16+F18+F20+F22+F24)+F26</f>
        <v>1999966</v>
      </c>
      <c r="G15" s="55">
        <f t="shared" si="1"/>
        <v>855996</v>
      </c>
      <c r="H15" s="55">
        <f t="shared" si="1"/>
        <v>355996</v>
      </c>
      <c r="I15" s="55">
        <f t="shared" si="1"/>
        <v>155996</v>
      </c>
    </row>
    <row r="16" spans="1:9" ht="15.75" customHeight="1" x14ac:dyDescent="0.25">
      <c r="A16" s="44"/>
      <c r="B16" s="44"/>
      <c r="C16" s="44" t="s">
        <v>46</v>
      </c>
      <c r="D16" s="44" t="s">
        <v>47</v>
      </c>
      <c r="E16" s="74">
        <f t="shared" ref="E16:I16" si="2">SUM(E17:E17)</f>
        <v>31219</v>
      </c>
      <c r="F16" s="52">
        <f t="shared" si="2"/>
        <v>544248</v>
      </c>
      <c r="G16" s="52">
        <f t="shared" si="2"/>
        <v>58948</v>
      </c>
      <c r="H16" s="52">
        <f t="shared" si="2"/>
        <v>58948</v>
      </c>
      <c r="I16" s="52">
        <f t="shared" si="2"/>
        <v>58948</v>
      </c>
    </row>
    <row r="17" spans="1:9" x14ac:dyDescent="0.25">
      <c r="A17" s="44"/>
      <c r="B17" s="46">
        <v>63</v>
      </c>
      <c r="C17" s="46"/>
      <c r="D17" s="46" t="s">
        <v>84</v>
      </c>
      <c r="E17" s="77">
        <v>31219</v>
      </c>
      <c r="F17" s="45">
        <v>544248</v>
      </c>
      <c r="G17" s="45">
        <v>58948</v>
      </c>
      <c r="H17" s="45">
        <v>58948</v>
      </c>
      <c r="I17" s="45">
        <v>58948</v>
      </c>
    </row>
    <row r="18" spans="1:9" x14ac:dyDescent="0.25">
      <c r="A18" s="47"/>
      <c r="B18" s="47"/>
      <c r="C18" s="44" t="s">
        <v>48</v>
      </c>
      <c r="D18" s="49" t="s">
        <v>49</v>
      </c>
      <c r="E18" s="74">
        <f t="shared" ref="E18:I18" si="3">SUM(E19)</f>
        <v>9605</v>
      </c>
      <c r="F18" s="52">
        <f t="shared" si="3"/>
        <v>10698</v>
      </c>
      <c r="G18" s="52">
        <f t="shared" si="3"/>
        <v>13148</v>
      </c>
      <c r="H18" s="52">
        <f t="shared" si="3"/>
        <v>13148</v>
      </c>
      <c r="I18" s="52">
        <f t="shared" si="3"/>
        <v>13148</v>
      </c>
    </row>
    <row r="19" spans="1:9" x14ac:dyDescent="0.25">
      <c r="A19" s="47"/>
      <c r="B19" s="47">
        <v>63</v>
      </c>
      <c r="C19" s="48"/>
      <c r="D19" s="46" t="s">
        <v>50</v>
      </c>
      <c r="E19" s="77">
        <v>9605</v>
      </c>
      <c r="F19" s="45">
        <v>10698</v>
      </c>
      <c r="G19" s="45">
        <v>13148</v>
      </c>
      <c r="H19" s="45">
        <v>13148</v>
      </c>
      <c r="I19" s="45">
        <v>13148</v>
      </c>
    </row>
    <row r="20" spans="1:9" x14ac:dyDescent="0.25">
      <c r="A20" s="47"/>
      <c r="B20" s="47"/>
      <c r="C20" s="44" t="s">
        <v>51</v>
      </c>
      <c r="D20" s="44" t="s">
        <v>52</v>
      </c>
      <c r="E20" s="74">
        <f t="shared" ref="E20:I20" si="4">SUM(E21)</f>
        <v>16638</v>
      </c>
      <c r="F20" s="52">
        <f t="shared" si="4"/>
        <v>23300</v>
      </c>
      <c r="G20" s="52">
        <f t="shared" si="4"/>
        <v>23900</v>
      </c>
      <c r="H20" s="52">
        <f t="shared" si="4"/>
        <v>23900</v>
      </c>
      <c r="I20" s="52">
        <f t="shared" si="4"/>
        <v>23900</v>
      </c>
    </row>
    <row r="21" spans="1:9" x14ac:dyDescent="0.25">
      <c r="A21" s="47"/>
      <c r="B21" s="47">
        <v>63</v>
      </c>
      <c r="C21" s="44"/>
      <c r="D21" s="46" t="s">
        <v>53</v>
      </c>
      <c r="E21" s="77">
        <v>16638</v>
      </c>
      <c r="F21" s="45">
        <v>23300</v>
      </c>
      <c r="G21" s="45">
        <v>23900</v>
      </c>
      <c r="H21" s="45">
        <v>23900</v>
      </c>
      <c r="I21" s="45">
        <v>23900</v>
      </c>
    </row>
    <row r="22" spans="1:9" x14ac:dyDescent="0.25">
      <c r="A22" s="47"/>
      <c r="B22" s="47"/>
      <c r="C22" s="44" t="s">
        <v>73</v>
      </c>
      <c r="D22" s="44" t="s">
        <v>74</v>
      </c>
      <c r="E22" s="74">
        <f t="shared" ref="E22:I22" si="5">SUM(E23:E23)</f>
        <v>0</v>
      </c>
      <c r="F22" s="52">
        <f t="shared" si="5"/>
        <v>500000</v>
      </c>
      <c r="G22" s="52">
        <f t="shared" si="5"/>
        <v>0</v>
      </c>
      <c r="H22" s="52">
        <f t="shared" si="5"/>
        <v>0</v>
      </c>
      <c r="I22" s="52">
        <f t="shared" si="5"/>
        <v>0</v>
      </c>
    </row>
    <row r="23" spans="1:9" x14ac:dyDescent="0.25">
      <c r="A23" s="47"/>
      <c r="B23" s="47">
        <v>63</v>
      </c>
      <c r="C23" s="44"/>
      <c r="D23" s="46" t="s">
        <v>85</v>
      </c>
      <c r="E23" s="77">
        <v>0</v>
      </c>
      <c r="F23" s="45">
        <v>500000</v>
      </c>
      <c r="G23" s="45">
        <v>0</v>
      </c>
      <c r="H23" s="45">
        <v>0</v>
      </c>
      <c r="I23" s="45">
        <v>0</v>
      </c>
    </row>
    <row r="24" spans="1:9" x14ac:dyDescent="0.25">
      <c r="A24" s="47"/>
      <c r="B24" s="47"/>
      <c r="C24" s="44" t="s">
        <v>71</v>
      </c>
      <c r="D24" s="44" t="s">
        <v>72</v>
      </c>
      <c r="E24" s="74">
        <f t="shared" ref="E24:I24" si="6">SUM(E25)</f>
        <v>0</v>
      </c>
      <c r="F24" s="52">
        <f t="shared" si="6"/>
        <v>0</v>
      </c>
      <c r="G24" s="52">
        <f t="shared" si="6"/>
        <v>0</v>
      </c>
      <c r="H24" s="52">
        <f t="shared" si="6"/>
        <v>0</v>
      </c>
      <c r="I24" s="52">
        <f t="shared" si="6"/>
        <v>0</v>
      </c>
    </row>
    <row r="25" spans="1:9" x14ac:dyDescent="0.25">
      <c r="A25" s="47"/>
      <c r="B25" s="47">
        <v>63</v>
      </c>
      <c r="C25" s="44"/>
      <c r="D25" s="46" t="s">
        <v>80</v>
      </c>
      <c r="E25" s="77">
        <v>0</v>
      </c>
      <c r="F25" s="45">
        <v>0</v>
      </c>
      <c r="G25" s="45">
        <v>0</v>
      </c>
      <c r="H25" s="45">
        <v>0</v>
      </c>
      <c r="I25" s="45">
        <v>0</v>
      </c>
    </row>
    <row r="26" spans="1:9" x14ac:dyDescent="0.25">
      <c r="A26" s="47"/>
      <c r="B26" s="47"/>
      <c r="C26" s="44" t="s">
        <v>318</v>
      </c>
      <c r="D26" s="44" t="s">
        <v>72</v>
      </c>
      <c r="E26" s="74">
        <f>SUM(E27)</f>
        <v>0</v>
      </c>
      <c r="F26" s="74">
        <f t="shared" ref="F26:I26" si="7">SUM(F27)</f>
        <v>921720</v>
      </c>
      <c r="G26" s="74">
        <f t="shared" si="7"/>
        <v>760000</v>
      </c>
      <c r="H26" s="74">
        <f t="shared" si="7"/>
        <v>260000</v>
      </c>
      <c r="I26" s="74">
        <f t="shared" si="7"/>
        <v>60000</v>
      </c>
    </row>
    <row r="27" spans="1:9" x14ac:dyDescent="0.25">
      <c r="A27" s="47"/>
      <c r="B27" s="47">
        <v>63</v>
      </c>
      <c r="C27" s="44"/>
      <c r="D27" s="46" t="s">
        <v>319</v>
      </c>
      <c r="E27" s="77">
        <v>0</v>
      </c>
      <c r="F27" s="141">
        <v>921720</v>
      </c>
      <c r="G27" s="141">
        <v>760000</v>
      </c>
      <c r="H27" s="141">
        <v>260000</v>
      </c>
      <c r="I27" s="141">
        <v>60000</v>
      </c>
    </row>
    <row r="28" spans="1:9" ht="25.5" x14ac:dyDescent="0.25">
      <c r="A28" s="56"/>
      <c r="B28" s="57">
        <v>65</v>
      </c>
      <c r="C28" s="50"/>
      <c r="D28" s="50" t="s">
        <v>57</v>
      </c>
      <c r="E28" s="75">
        <f>SUM(E29+E31)</f>
        <v>10567</v>
      </c>
      <c r="F28" s="75">
        <f t="shared" ref="F28:I28" si="8">SUM(F29+F31)</f>
        <v>32080</v>
      </c>
      <c r="G28" s="75">
        <f t="shared" si="8"/>
        <v>28840</v>
      </c>
      <c r="H28" s="75">
        <f t="shared" si="8"/>
        <v>28840</v>
      </c>
      <c r="I28" s="75">
        <f t="shared" si="8"/>
        <v>28840</v>
      </c>
    </row>
    <row r="29" spans="1:9" x14ac:dyDescent="0.25">
      <c r="A29" s="47"/>
      <c r="B29" s="47"/>
      <c r="C29" s="44" t="s">
        <v>54</v>
      </c>
      <c r="D29" s="44" t="s">
        <v>55</v>
      </c>
      <c r="E29" s="74">
        <f>SUM(E30)</f>
        <v>10567</v>
      </c>
      <c r="F29" s="74">
        <f t="shared" ref="F29:I29" si="9">SUM(F30)</f>
        <v>11400</v>
      </c>
      <c r="G29" s="74">
        <f t="shared" si="9"/>
        <v>11560</v>
      </c>
      <c r="H29" s="74">
        <f t="shared" si="9"/>
        <v>11560</v>
      </c>
      <c r="I29" s="74">
        <f t="shared" si="9"/>
        <v>11560</v>
      </c>
    </row>
    <row r="30" spans="1:9" x14ac:dyDescent="0.25">
      <c r="A30" s="47"/>
      <c r="B30" s="47">
        <v>65</v>
      </c>
      <c r="C30" s="44"/>
      <c r="D30" s="46" t="s">
        <v>56</v>
      </c>
      <c r="E30" s="77">
        <v>10567</v>
      </c>
      <c r="F30" s="141">
        <v>11400</v>
      </c>
      <c r="G30" s="141">
        <v>11560</v>
      </c>
      <c r="H30" s="141">
        <v>11560</v>
      </c>
      <c r="I30" s="141">
        <v>11560</v>
      </c>
    </row>
    <row r="31" spans="1:9" x14ac:dyDescent="0.25">
      <c r="A31" s="47"/>
      <c r="B31" s="47"/>
      <c r="C31" s="44" t="s">
        <v>316</v>
      </c>
      <c r="D31" s="44" t="s">
        <v>317</v>
      </c>
      <c r="E31" s="74">
        <f>SUM(E32)</f>
        <v>0</v>
      </c>
      <c r="F31" s="74">
        <f t="shared" ref="F31:I31" si="10">SUM(F32)</f>
        <v>20680</v>
      </c>
      <c r="G31" s="74">
        <f t="shared" si="10"/>
        <v>17280</v>
      </c>
      <c r="H31" s="74">
        <f t="shared" si="10"/>
        <v>17280</v>
      </c>
      <c r="I31" s="74">
        <f t="shared" si="10"/>
        <v>17280</v>
      </c>
    </row>
    <row r="32" spans="1:9" x14ac:dyDescent="0.25">
      <c r="A32" s="47"/>
      <c r="B32" s="47">
        <v>65</v>
      </c>
      <c r="C32" s="44"/>
      <c r="D32" s="46" t="s">
        <v>56</v>
      </c>
      <c r="E32" s="77">
        <v>0</v>
      </c>
      <c r="F32" s="45">
        <v>20680</v>
      </c>
      <c r="G32" s="45">
        <v>17280</v>
      </c>
      <c r="H32" s="45">
        <v>17280</v>
      </c>
      <c r="I32" s="45">
        <v>17280</v>
      </c>
    </row>
    <row r="33" spans="1:9" ht="25.5" x14ac:dyDescent="0.25">
      <c r="A33" s="56"/>
      <c r="B33" s="57">
        <v>66</v>
      </c>
      <c r="C33" s="58"/>
      <c r="D33" s="50" t="s">
        <v>45</v>
      </c>
      <c r="E33" s="75">
        <f t="shared" ref="E33:I33" si="11">SUM(E34+E36)</f>
        <v>27437</v>
      </c>
      <c r="F33" s="55">
        <f t="shared" si="11"/>
        <v>68361</v>
      </c>
      <c r="G33" s="55">
        <f t="shared" si="11"/>
        <v>76880</v>
      </c>
      <c r="H33" s="55">
        <f t="shared" si="11"/>
        <v>76880</v>
      </c>
      <c r="I33" s="55">
        <f t="shared" si="11"/>
        <v>76880</v>
      </c>
    </row>
    <row r="34" spans="1:9" x14ac:dyDescent="0.25">
      <c r="A34" s="47"/>
      <c r="B34" s="47"/>
      <c r="C34" s="44" t="s">
        <v>58</v>
      </c>
      <c r="D34" s="44" t="s">
        <v>59</v>
      </c>
      <c r="E34" s="74">
        <f t="shared" ref="E34:I36" si="12">SUM(E35)</f>
        <v>27437</v>
      </c>
      <c r="F34" s="52">
        <f t="shared" si="12"/>
        <v>66661</v>
      </c>
      <c r="G34" s="52">
        <f t="shared" si="12"/>
        <v>75180</v>
      </c>
      <c r="H34" s="52">
        <f t="shared" si="12"/>
        <v>75180</v>
      </c>
      <c r="I34" s="52">
        <f t="shared" si="12"/>
        <v>75180</v>
      </c>
    </row>
    <row r="35" spans="1:9" x14ac:dyDescent="0.25">
      <c r="A35" s="47"/>
      <c r="B35" s="47">
        <v>66</v>
      </c>
      <c r="C35" s="48"/>
      <c r="D35" s="46" t="s">
        <v>125</v>
      </c>
      <c r="E35" s="77">
        <v>27437</v>
      </c>
      <c r="F35" s="45">
        <v>66661</v>
      </c>
      <c r="G35" s="45">
        <v>75180</v>
      </c>
      <c r="H35" s="45">
        <v>75180</v>
      </c>
      <c r="I35" s="45">
        <v>75180</v>
      </c>
    </row>
    <row r="36" spans="1:9" x14ac:dyDescent="0.25">
      <c r="A36" s="47"/>
      <c r="B36" s="47"/>
      <c r="C36" s="44" t="s">
        <v>76</v>
      </c>
      <c r="D36" s="44" t="s">
        <v>75</v>
      </c>
      <c r="E36" s="74">
        <f t="shared" si="12"/>
        <v>0</v>
      </c>
      <c r="F36" s="52">
        <f t="shared" si="12"/>
        <v>1700</v>
      </c>
      <c r="G36" s="52">
        <f t="shared" si="12"/>
        <v>1700</v>
      </c>
      <c r="H36" s="52">
        <f t="shared" si="12"/>
        <v>1700</v>
      </c>
      <c r="I36" s="52">
        <f t="shared" si="12"/>
        <v>1700</v>
      </c>
    </row>
    <row r="37" spans="1:9" x14ac:dyDescent="0.25">
      <c r="A37" s="47"/>
      <c r="B37" s="47">
        <v>66</v>
      </c>
      <c r="C37" s="48"/>
      <c r="D37" s="46" t="s">
        <v>81</v>
      </c>
      <c r="E37" s="77">
        <v>0</v>
      </c>
      <c r="F37" s="45">
        <v>1700</v>
      </c>
      <c r="G37" s="45">
        <v>1700</v>
      </c>
      <c r="H37" s="45">
        <v>1700</v>
      </c>
      <c r="I37" s="45">
        <v>1700</v>
      </c>
    </row>
    <row r="38" spans="1:9" ht="25.5" x14ac:dyDescent="0.25">
      <c r="A38" s="59"/>
      <c r="B38" s="57">
        <v>67</v>
      </c>
      <c r="C38" s="60"/>
      <c r="D38" s="50" t="s">
        <v>41</v>
      </c>
      <c r="E38" s="75">
        <v>1315372</v>
      </c>
      <c r="F38" s="55">
        <v>1548836</v>
      </c>
      <c r="G38" s="55">
        <v>1491550</v>
      </c>
      <c r="H38" s="55">
        <v>1175940</v>
      </c>
      <c r="I38" s="55">
        <v>470940</v>
      </c>
    </row>
    <row r="39" spans="1:9" x14ac:dyDescent="0.25">
      <c r="A39" s="49"/>
      <c r="B39" s="28"/>
      <c r="C39" s="44" t="s">
        <v>60</v>
      </c>
      <c r="D39" s="44" t="s">
        <v>18</v>
      </c>
      <c r="E39" s="74">
        <f t="shared" ref="E39:I39" si="13">SUM(E40)</f>
        <v>1315372</v>
      </c>
      <c r="F39" s="52">
        <f t="shared" si="13"/>
        <v>1548836</v>
      </c>
      <c r="G39" s="52">
        <f t="shared" si="13"/>
        <v>1491550</v>
      </c>
      <c r="H39" s="52">
        <f t="shared" si="13"/>
        <v>1175940</v>
      </c>
      <c r="I39" s="52">
        <f t="shared" si="13"/>
        <v>470940</v>
      </c>
    </row>
    <row r="40" spans="1:9" ht="15.75" thickBot="1" x14ac:dyDescent="0.3">
      <c r="A40" s="61"/>
      <c r="B40" s="61">
        <v>67</v>
      </c>
      <c r="C40" s="62"/>
      <c r="D40" s="63" t="s">
        <v>41</v>
      </c>
      <c r="E40" s="78">
        <v>1315372</v>
      </c>
      <c r="F40" s="64">
        <v>1548836</v>
      </c>
      <c r="G40" s="64">
        <v>1491550</v>
      </c>
      <c r="H40" s="64">
        <v>1175940</v>
      </c>
      <c r="I40" s="64">
        <v>470940</v>
      </c>
    </row>
    <row r="42" spans="1:9" ht="15.75" x14ac:dyDescent="0.25">
      <c r="A42" s="154" t="s">
        <v>19</v>
      </c>
      <c r="B42" s="174"/>
      <c r="C42" s="174"/>
      <c r="D42" s="174"/>
      <c r="E42" s="174"/>
      <c r="F42" s="174"/>
      <c r="G42" s="174"/>
      <c r="H42" s="174"/>
      <c r="I42" s="174"/>
    </row>
    <row r="43" spans="1:9" ht="15.75" x14ac:dyDescent="0.25">
      <c r="A43" s="40"/>
      <c r="B43" s="42"/>
      <c r="C43" s="42"/>
      <c r="D43" s="42"/>
      <c r="E43" s="42"/>
      <c r="F43" s="42"/>
      <c r="G43" s="42"/>
      <c r="H43" s="42"/>
      <c r="I43" s="42"/>
    </row>
    <row r="44" spans="1:9" ht="18" x14ac:dyDescent="0.25">
      <c r="A44" s="6"/>
      <c r="B44" s="6"/>
      <c r="C44" s="6"/>
      <c r="D44" s="6"/>
      <c r="E44" s="86" t="s">
        <v>127</v>
      </c>
      <c r="F44" s="87" t="s">
        <v>117</v>
      </c>
      <c r="G44" s="86" t="s">
        <v>128</v>
      </c>
      <c r="H44" s="86" t="s">
        <v>118</v>
      </c>
      <c r="I44" s="86" t="s">
        <v>129</v>
      </c>
    </row>
    <row r="45" spans="1:9" x14ac:dyDescent="0.25">
      <c r="A45" s="24" t="s">
        <v>14</v>
      </c>
      <c r="B45" s="23" t="s">
        <v>15</v>
      </c>
      <c r="C45" s="23" t="s">
        <v>16</v>
      </c>
      <c r="D45" s="23" t="s">
        <v>20</v>
      </c>
      <c r="E45" s="23" t="s">
        <v>44</v>
      </c>
      <c r="F45" s="24" t="s">
        <v>44</v>
      </c>
      <c r="G45" s="24" t="s">
        <v>44</v>
      </c>
      <c r="H45" s="24" t="s">
        <v>44</v>
      </c>
      <c r="I45" s="24" t="s">
        <v>44</v>
      </c>
    </row>
    <row r="46" spans="1:9" ht="15.75" customHeight="1" x14ac:dyDescent="0.25">
      <c r="A46" s="50">
        <v>3</v>
      </c>
      <c r="B46" s="50"/>
      <c r="C46" s="50"/>
      <c r="D46" s="50" t="s">
        <v>21</v>
      </c>
      <c r="E46" s="55">
        <f t="shared" ref="E46:I46" si="14">SUM(E47+E52+E65)</f>
        <v>551757</v>
      </c>
      <c r="F46" s="55">
        <f t="shared" si="14"/>
        <v>645893</v>
      </c>
      <c r="G46" s="55">
        <f t="shared" si="14"/>
        <v>712956</v>
      </c>
      <c r="H46" s="55">
        <f t="shared" si="14"/>
        <v>802956</v>
      </c>
      <c r="I46" s="55">
        <f t="shared" si="14"/>
        <v>707956</v>
      </c>
    </row>
    <row r="47" spans="1:9" ht="15.75" customHeight="1" x14ac:dyDescent="0.25">
      <c r="A47" s="13"/>
      <c r="B47" s="13">
        <v>31</v>
      </c>
      <c r="C47" s="13"/>
      <c r="D47" s="13" t="s">
        <v>22</v>
      </c>
      <c r="E47" s="81">
        <f>SUM(E48:E51)</f>
        <v>228177</v>
      </c>
      <c r="F47" s="81">
        <f>SUM(F48:F51)</f>
        <v>290912</v>
      </c>
      <c r="G47" s="81">
        <f t="shared" ref="G47:I47" si="15">SUM(G48:G51)</f>
        <v>363280</v>
      </c>
      <c r="H47" s="81">
        <f t="shared" si="15"/>
        <v>363280</v>
      </c>
      <c r="I47" s="81">
        <f t="shared" si="15"/>
        <v>363280</v>
      </c>
    </row>
    <row r="48" spans="1:9" x14ac:dyDescent="0.25">
      <c r="A48" s="49"/>
      <c r="B48" s="28"/>
      <c r="C48" s="44" t="s">
        <v>60</v>
      </c>
      <c r="D48" s="44" t="s">
        <v>18</v>
      </c>
      <c r="E48" s="149">
        <v>196239</v>
      </c>
      <c r="F48" s="150">
        <v>234521</v>
      </c>
      <c r="G48" s="150">
        <v>301000</v>
      </c>
      <c r="H48" s="150">
        <v>301000</v>
      </c>
      <c r="I48" s="150">
        <v>301000</v>
      </c>
    </row>
    <row r="49" spans="1:9" x14ac:dyDescent="0.25">
      <c r="A49" s="44"/>
      <c r="B49" s="44"/>
      <c r="C49" s="44" t="s">
        <v>46</v>
      </c>
      <c r="D49" s="44" t="s">
        <v>47</v>
      </c>
      <c r="E49" s="149">
        <v>10793</v>
      </c>
      <c r="F49" s="150">
        <v>17100</v>
      </c>
      <c r="G49" s="150">
        <v>18800</v>
      </c>
      <c r="H49" s="150">
        <v>18800</v>
      </c>
      <c r="I49" s="150">
        <v>18800</v>
      </c>
    </row>
    <row r="50" spans="1:9" x14ac:dyDescent="0.25">
      <c r="A50" s="47"/>
      <c r="B50" s="47"/>
      <c r="C50" s="44" t="s">
        <v>51</v>
      </c>
      <c r="D50" s="44" t="s">
        <v>52</v>
      </c>
      <c r="E50" s="149">
        <v>12637</v>
      </c>
      <c r="F50" s="149">
        <v>17300</v>
      </c>
      <c r="G50" s="149">
        <v>17900</v>
      </c>
      <c r="H50" s="149">
        <v>17900</v>
      </c>
      <c r="I50" s="149">
        <v>17900</v>
      </c>
    </row>
    <row r="51" spans="1:9" x14ac:dyDescent="0.25">
      <c r="A51" s="47"/>
      <c r="B51" s="47"/>
      <c r="C51" s="44" t="s">
        <v>58</v>
      </c>
      <c r="D51" s="44" t="s">
        <v>59</v>
      </c>
      <c r="E51" s="149">
        <v>8508</v>
      </c>
      <c r="F51" s="149">
        <v>21991</v>
      </c>
      <c r="G51" s="149">
        <v>25580</v>
      </c>
      <c r="H51" s="149">
        <v>25580</v>
      </c>
      <c r="I51" s="149">
        <v>25580</v>
      </c>
    </row>
    <row r="52" spans="1:9" x14ac:dyDescent="0.25">
      <c r="A52" s="28"/>
      <c r="B52" s="28">
        <v>32</v>
      </c>
      <c r="C52" s="65"/>
      <c r="D52" s="28" t="s">
        <v>32</v>
      </c>
      <c r="E52" s="151">
        <f>SUM(E53:E64)</f>
        <v>323552</v>
      </c>
      <c r="F52" s="151">
        <f t="shared" ref="F52:I52" si="16">SUM(F53:F64)</f>
        <v>354831</v>
      </c>
      <c r="G52" s="151">
        <f>SUM(G53:G64)</f>
        <v>349676</v>
      </c>
      <c r="H52" s="151">
        <f t="shared" si="16"/>
        <v>439676</v>
      </c>
      <c r="I52" s="151">
        <f t="shared" si="16"/>
        <v>344676</v>
      </c>
    </row>
    <row r="53" spans="1:9" x14ac:dyDescent="0.25">
      <c r="A53" s="49"/>
      <c r="B53" s="28"/>
      <c r="C53" s="44" t="s">
        <v>60</v>
      </c>
      <c r="D53" s="44" t="s">
        <v>18</v>
      </c>
      <c r="E53" s="149">
        <v>257322</v>
      </c>
      <c r="F53" s="150">
        <v>243895</v>
      </c>
      <c r="G53" s="150">
        <v>157940</v>
      </c>
      <c r="H53" s="150">
        <v>157940</v>
      </c>
      <c r="I53" s="150">
        <v>157940</v>
      </c>
    </row>
    <row r="54" spans="1:9" x14ac:dyDescent="0.25">
      <c r="A54" s="49"/>
      <c r="B54" s="28"/>
      <c r="C54" s="44" t="s">
        <v>316</v>
      </c>
      <c r="D54" s="44" t="s">
        <v>317</v>
      </c>
      <c r="E54" s="149">
        <v>0</v>
      </c>
      <c r="F54" s="150">
        <v>20680</v>
      </c>
      <c r="G54" s="150">
        <v>17280</v>
      </c>
      <c r="H54" s="150">
        <v>17280</v>
      </c>
      <c r="I54" s="150">
        <v>17280</v>
      </c>
    </row>
    <row r="55" spans="1:9" x14ac:dyDescent="0.25">
      <c r="A55" s="47"/>
      <c r="B55" s="47"/>
      <c r="C55" s="44" t="s">
        <v>54</v>
      </c>
      <c r="D55" s="44" t="s">
        <v>55</v>
      </c>
      <c r="E55" s="149">
        <v>10566</v>
      </c>
      <c r="F55" s="150">
        <v>11400</v>
      </c>
      <c r="G55" s="150">
        <v>11560</v>
      </c>
      <c r="H55" s="150">
        <v>11560</v>
      </c>
      <c r="I55" s="150">
        <v>11560</v>
      </c>
    </row>
    <row r="56" spans="1:9" x14ac:dyDescent="0.25">
      <c r="A56" s="47"/>
      <c r="B56" s="47"/>
      <c r="C56" s="44" t="s">
        <v>58</v>
      </c>
      <c r="D56" s="44" t="s">
        <v>59</v>
      </c>
      <c r="E56" s="149">
        <v>21632</v>
      </c>
      <c r="F56" s="150">
        <v>35010</v>
      </c>
      <c r="G56" s="150">
        <v>40600</v>
      </c>
      <c r="H56" s="150">
        <v>40600</v>
      </c>
      <c r="I56" s="150">
        <v>40600</v>
      </c>
    </row>
    <row r="57" spans="1:9" x14ac:dyDescent="0.25">
      <c r="A57" s="47"/>
      <c r="B57" s="47"/>
      <c r="C57" s="44" t="s">
        <v>71</v>
      </c>
      <c r="D57" s="44" t="s">
        <v>72</v>
      </c>
      <c r="E57" s="149">
        <v>0</v>
      </c>
      <c r="F57" s="150">
        <v>0</v>
      </c>
      <c r="G57" s="150">
        <v>0</v>
      </c>
      <c r="H57" s="150">
        <v>0</v>
      </c>
      <c r="I57" s="150">
        <v>0</v>
      </c>
    </row>
    <row r="58" spans="1:9" x14ac:dyDescent="0.25">
      <c r="A58" s="44"/>
      <c r="B58" s="44"/>
      <c r="C58" s="44" t="s">
        <v>46</v>
      </c>
      <c r="D58" s="44" t="s">
        <v>47</v>
      </c>
      <c r="E58" s="149">
        <v>20427</v>
      </c>
      <c r="F58" s="150">
        <v>27148</v>
      </c>
      <c r="G58" s="150">
        <v>40148</v>
      </c>
      <c r="H58" s="150">
        <v>40148</v>
      </c>
      <c r="I58" s="150">
        <v>40148</v>
      </c>
    </row>
    <row r="59" spans="1:9" x14ac:dyDescent="0.25">
      <c r="A59" s="47"/>
      <c r="B59" s="47"/>
      <c r="C59" s="44" t="s">
        <v>48</v>
      </c>
      <c r="D59" s="49" t="s">
        <v>49</v>
      </c>
      <c r="E59" s="149">
        <v>9605</v>
      </c>
      <c r="F59" s="150">
        <v>10698</v>
      </c>
      <c r="G59" s="150">
        <v>11148</v>
      </c>
      <c r="H59" s="150">
        <v>11148</v>
      </c>
      <c r="I59" s="150">
        <v>11148</v>
      </c>
    </row>
    <row r="60" spans="1:9" x14ac:dyDescent="0.25">
      <c r="A60" s="47"/>
      <c r="B60" s="47"/>
      <c r="C60" s="44" t="s">
        <v>51</v>
      </c>
      <c r="D60" s="44" t="s">
        <v>52</v>
      </c>
      <c r="E60" s="149">
        <v>4000</v>
      </c>
      <c r="F60" s="150">
        <v>6000</v>
      </c>
      <c r="G60" s="150">
        <v>6000</v>
      </c>
      <c r="H60" s="150">
        <v>6000</v>
      </c>
      <c r="I60" s="150">
        <v>6000</v>
      </c>
    </row>
    <row r="61" spans="1:9" x14ac:dyDescent="0.25">
      <c r="A61" s="44"/>
      <c r="B61" s="44"/>
      <c r="C61" s="44" t="s">
        <v>73</v>
      </c>
      <c r="D61" s="44" t="s">
        <v>74</v>
      </c>
      <c r="E61" s="149">
        <v>0</v>
      </c>
      <c r="F61" s="150">
        <v>0</v>
      </c>
      <c r="G61" s="150">
        <v>0</v>
      </c>
      <c r="H61" s="150">
        <v>0</v>
      </c>
      <c r="I61" s="150">
        <v>0</v>
      </c>
    </row>
    <row r="62" spans="1:9" x14ac:dyDescent="0.25">
      <c r="A62" s="44"/>
      <c r="B62" s="44"/>
      <c r="C62" s="144" t="s">
        <v>318</v>
      </c>
      <c r="D62" s="44" t="s">
        <v>320</v>
      </c>
      <c r="E62" s="149">
        <v>0</v>
      </c>
      <c r="F62" s="149">
        <v>0</v>
      </c>
      <c r="G62" s="149">
        <v>60000</v>
      </c>
      <c r="H62" s="149">
        <v>60000</v>
      </c>
      <c r="I62" s="149">
        <v>60000</v>
      </c>
    </row>
    <row r="63" spans="1:9" x14ac:dyDescent="0.25">
      <c r="A63" s="44"/>
      <c r="B63" s="44"/>
      <c r="C63" s="44" t="s">
        <v>126</v>
      </c>
      <c r="D63" s="44" t="s">
        <v>79</v>
      </c>
      <c r="E63" s="149">
        <v>0</v>
      </c>
      <c r="F63" s="149">
        <v>0</v>
      </c>
      <c r="G63" s="149">
        <v>5000</v>
      </c>
      <c r="H63" s="149">
        <v>51690</v>
      </c>
      <c r="I63" s="149">
        <v>0</v>
      </c>
    </row>
    <row r="64" spans="1:9" x14ac:dyDescent="0.25">
      <c r="A64" s="44"/>
      <c r="B64" s="44"/>
      <c r="C64" s="44" t="s">
        <v>77</v>
      </c>
      <c r="D64" s="44" t="s">
        <v>78</v>
      </c>
      <c r="E64" s="149">
        <v>0</v>
      </c>
      <c r="F64" s="149">
        <v>0</v>
      </c>
      <c r="G64" s="149">
        <v>0</v>
      </c>
      <c r="H64" s="149">
        <v>43310</v>
      </c>
      <c r="I64" s="149">
        <v>0</v>
      </c>
    </row>
    <row r="65" spans="1:9" x14ac:dyDescent="0.25">
      <c r="A65" s="28"/>
      <c r="B65" s="28">
        <v>34</v>
      </c>
      <c r="C65" s="65"/>
      <c r="D65" s="28" t="s">
        <v>62</v>
      </c>
      <c r="E65" s="81">
        <f t="shared" ref="E65:I65" si="17">SUM(E66)</f>
        <v>28</v>
      </c>
      <c r="F65" s="81">
        <f t="shared" si="17"/>
        <v>150</v>
      </c>
      <c r="G65" s="81">
        <f t="shared" si="17"/>
        <v>0</v>
      </c>
      <c r="H65" s="81">
        <f t="shared" si="17"/>
        <v>0</v>
      </c>
      <c r="I65" s="81">
        <f t="shared" si="17"/>
        <v>0</v>
      </c>
    </row>
    <row r="66" spans="1:9" x14ac:dyDescent="0.25">
      <c r="A66" s="49"/>
      <c r="B66" s="28"/>
      <c r="C66" s="44" t="s">
        <v>60</v>
      </c>
      <c r="D66" s="44" t="s">
        <v>18</v>
      </c>
      <c r="E66" s="77">
        <v>28</v>
      </c>
      <c r="F66" s="80">
        <v>150</v>
      </c>
      <c r="G66" s="80">
        <v>0</v>
      </c>
      <c r="H66" s="80">
        <v>0</v>
      </c>
      <c r="I66" s="80">
        <v>0</v>
      </c>
    </row>
    <row r="67" spans="1:9" x14ac:dyDescent="0.25">
      <c r="A67" s="67">
        <v>4</v>
      </c>
      <c r="B67" s="67"/>
      <c r="C67" s="16"/>
      <c r="D67" s="68" t="s">
        <v>23</v>
      </c>
      <c r="E67" s="75">
        <f t="shared" ref="E67:I67" si="18">SUM(E68+E74)</f>
        <v>874898</v>
      </c>
      <c r="F67" s="75">
        <f t="shared" si="18"/>
        <v>3003350</v>
      </c>
      <c r="G67" s="75">
        <f>SUM(G68+G74)</f>
        <v>1740310</v>
      </c>
      <c r="H67" s="75">
        <f t="shared" si="18"/>
        <v>834700</v>
      </c>
      <c r="I67" s="75">
        <f t="shared" si="18"/>
        <v>24700</v>
      </c>
    </row>
    <row r="68" spans="1:9" x14ac:dyDescent="0.25">
      <c r="A68" s="13"/>
      <c r="B68" s="13">
        <v>42</v>
      </c>
      <c r="C68" s="13"/>
      <c r="D68" s="26" t="s">
        <v>24</v>
      </c>
      <c r="E68" s="81">
        <f t="shared" ref="E68:I68" si="19">SUM(E69:E73)</f>
        <v>44219</v>
      </c>
      <c r="F68" s="81">
        <f t="shared" si="19"/>
        <v>66020</v>
      </c>
      <c r="G68" s="81">
        <f>SUM(G69:G73)</f>
        <v>24700</v>
      </c>
      <c r="H68" s="81">
        <f t="shared" si="19"/>
        <v>24700</v>
      </c>
      <c r="I68" s="81">
        <f t="shared" si="19"/>
        <v>24700</v>
      </c>
    </row>
    <row r="69" spans="1:9" x14ac:dyDescent="0.25">
      <c r="A69" s="49"/>
      <c r="B69" s="28"/>
      <c r="C69" s="44" t="s">
        <v>60</v>
      </c>
      <c r="D69" s="44" t="s">
        <v>18</v>
      </c>
      <c r="E69" s="77">
        <v>36906</v>
      </c>
      <c r="F69" s="80">
        <v>54660</v>
      </c>
      <c r="G69" s="80">
        <v>14000</v>
      </c>
      <c r="H69" s="80">
        <v>14000</v>
      </c>
      <c r="I69" s="82">
        <v>14000</v>
      </c>
    </row>
    <row r="70" spans="1:9" x14ac:dyDescent="0.25">
      <c r="A70" s="47"/>
      <c r="B70" s="47"/>
      <c r="C70" s="44" t="s">
        <v>58</v>
      </c>
      <c r="D70" s="44" t="s">
        <v>59</v>
      </c>
      <c r="E70" s="66">
        <v>7313</v>
      </c>
      <c r="F70" s="66">
        <v>9660</v>
      </c>
      <c r="G70" s="66">
        <v>9000</v>
      </c>
      <c r="H70" s="66">
        <v>9000</v>
      </c>
      <c r="I70" s="66">
        <v>9000</v>
      </c>
    </row>
    <row r="71" spans="1:9" x14ac:dyDescent="0.25">
      <c r="A71" s="44"/>
      <c r="B71" s="44"/>
      <c r="C71" s="44" t="s">
        <v>46</v>
      </c>
      <c r="D71" s="44" t="s">
        <v>47</v>
      </c>
      <c r="E71" s="66">
        <v>0</v>
      </c>
      <c r="F71" s="66">
        <v>0</v>
      </c>
      <c r="G71" s="66">
        <v>0</v>
      </c>
      <c r="H71" s="66">
        <v>0</v>
      </c>
      <c r="I71" s="66">
        <v>0</v>
      </c>
    </row>
    <row r="72" spans="1:9" x14ac:dyDescent="0.25">
      <c r="A72" s="49"/>
      <c r="B72" s="28"/>
      <c r="C72" s="44" t="s">
        <v>77</v>
      </c>
      <c r="D72" s="44" t="s">
        <v>78</v>
      </c>
      <c r="E72" s="66">
        <v>0</v>
      </c>
      <c r="F72" s="66">
        <v>0</v>
      </c>
      <c r="G72" s="66">
        <v>0</v>
      </c>
      <c r="H72" s="66">
        <v>0</v>
      </c>
      <c r="I72" s="66">
        <v>0</v>
      </c>
    </row>
    <row r="73" spans="1:9" x14ac:dyDescent="0.25">
      <c r="A73" s="44"/>
      <c r="B73" s="44"/>
      <c r="C73" s="44" t="s">
        <v>76</v>
      </c>
      <c r="D73" s="44" t="s">
        <v>75</v>
      </c>
      <c r="E73" s="66">
        <v>0</v>
      </c>
      <c r="F73" s="66">
        <v>1700</v>
      </c>
      <c r="G73" s="66">
        <v>1700</v>
      </c>
      <c r="H73" s="66">
        <v>1700</v>
      </c>
      <c r="I73" s="66">
        <v>1700</v>
      </c>
    </row>
    <row r="74" spans="1:9" x14ac:dyDescent="0.25">
      <c r="A74" s="13"/>
      <c r="B74" s="13">
        <v>45</v>
      </c>
      <c r="C74" s="13"/>
      <c r="D74" s="26" t="s">
        <v>63</v>
      </c>
      <c r="E74" s="81">
        <f>SUM(E75:E79)</f>
        <v>830679</v>
      </c>
      <c r="F74" s="81">
        <f>SUM(F75:F79)</f>
        <v>2937330</v>
      </c>
      <c r="G74" s="81">
        <f>SUM(G75:G79)</f>
        <v>1715610</v>
      </c>
      <c r="H74" s="81">
        <f>SUM(H75:H79)</f>
        <v>810000</v>
      </c>
      <c r="I74" s="81">
        <f>SUM(I75:I79)</f>
        <v>0</v>
      </c>
    </row>
    <row r="75" spans="1:9" x14ac:dyDescent="0.25">
      <c r="A75" s="49"/>
      <c r="B75" s="28"/>
      <c r="C75" s="44" t="s">
        <v>77</v>
      </c>
      <c r="D75" s="44" t="s">
        <v>78</v>
      </c>
      <c r="E75" s="66">
        <v>824878</v>
      </c>
      <c r="F75" s="66">
        <v>1015610</v>
      </c>
      <c r="G75" s="66">
        <v>968920</v>
      </c>
      <c r="H75" s="66">
        <v>610000</v>
      </c>
      <c r="I75" s="66">
        <v>0</v>
      </c>
    </row>
    <row r="76" spans="1:9" x14ac:dyDescent="0.25">
      <c r="A76" s="47"/>
      <c r="B76" s="47"/>
      <c r="C76" s="44" t="s">
        <v>126</v>
      </c>
      <c r="D76" s="44" t="s">
        <v>79</v>
      </c>
      <c r="E76" s="66">
        <v>0</v>
      </c>
      <c r="F76" s="66">
        <v>0</v>
      </c>
      <c r="G76" s="66">
        <v>46690</v>
      </c>
      <c r="H76" s="66">
        <v>0</v>
      </c>
      <c r="I76" s="66">
        <v>0</v>
      </c>
    </row>
    <row r="77" spans="1:9" x14ac:dyDescent="0.25">
      <c r="A77" s="47"/>
      <c r="B77" s="47"/>
      <c r="C77" s="44" t="s">
        <v>46</v>
      </c>
      <c r="D77" s="44" t="s">
        <v>47</v>
      </c>
      <c r="E77" s="66"/>
      <c r="F77" s="66">
        <v>500000</v>
      </c>
      <c r="G77" s="66"/>
      <c r="H77" s="66"/>
      <c r="I77" s="66"/>
    </row>
    <row r="78" spans="1:9" x14ac:dyDescent="0.25">
      <c r="A78" s="44"/>
      <c r="B78" s="44"/>
      <c r="C78" s="44" t="s">
        <v>73</v>
      </c>
      <c r="D78" s="44" t="s">
        <v>74</v>
      </c>
      <c r="E78" s="66">
        <v>5801</v>
      </c>
      <c r="F78" s="66">
        <v>500000</v>
      </c>
      <c r="G78" s="66">
        <v>0</v>
      </c>
      <c r="H78" s="66">
        <v>0</v>
      </c>
      <c r="I78" s="66">
        <v>0</v>
      </c>
    </row>
    <row r="79" spans="1:9" x14ac:dyDescent="0.25">
      <c r="A79" s="44"/>
      <c r="B79" s="44"/>
      <c r="C79" s="144" t="s">
        <v>318</v>
      </c>
      <c r="D79" s="44" t="s">
        <v>320</v>
      </c>
      <c r="E79" s="66"/>
      <c r="F79" s="66">
        <v>921720</v>
      </c>
      <c r="G79" s="66">
        <v>700000</v>
      </c>
      <c r="H79" s="66">
        <v>200000</v>
      </c>
      <c r="I79" s="66"/>
    </row>
    <row r="80" spans="1:9" x14ac:dyDescent="0.25">
      <c r="A80" s="70" t="s">
        <v>82</v>
      </c>
      <c r="B80" s="70"/>
      <c r="C80" s="70"/>
      <c r="D80" s="71" t="s">
        <v>64</v>
      </c>
      <c r="E80" s="72">
        <f>SUM(E67+E46)</f>
        <v>1426655</v>
      </c>
      <c r="F80" s="72">
        <f t="shared" ref="F80:I80" si="20">SUM(F67+F46)</f>
        <v>3649243</v>
      </c>
      <c r="G80" s="72">
        <f t="shared" si="20"/>
        <v>2453266</v>
      </c>
      <c r="H80" s="72">
        <f t="shared" si="20"/>
        <v>1637656</v>
      </c>
      <c r="I80" s="72">
        <f t="shared" si="20"/>
        <v>732656</v>
      </c>
    </row>
    <row r="81" spans="7:7" x14ac:dyDescent="0.25">
      <c r="G81" s="79"/>
    </row>
  </sheetData>
  <mergeCells count="8">
    <mergeCell ref="A3:D3"/>
    <mergeCell ref="A2:D2"/>
    <mergeCell ref="A1:D1"/>
    <mergeCell ref="A10:I10"/>
    <mergeCell ref="A42:I42"/>
    <mergeCell ref="A4:I4"/>
    <mergeCell ref="A6:I6"/>
    <mergeCell ref="A8:I8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opLeftCell="A4" workbookViewId="0">
      <selection activeCell="K31" sqref="K3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x14ac:dyDescent="0.25">
      <c r="A1" s="1" t="s">
        <v>68</v>
      </c>
      <c r="B1" s="1"/>
    </row>
    <row r="2" spans="1:6" x14ac:dyDescent="0.25">
      <c r="A2" s="1" t="s">
        <v>69</v>
      </c>
      <c r="B2" s="1"/>
    </row>
    <row r="3" spans="1:6" x14ac:dyDescent="0.25">
      <c r="A3" s="1" t="s">
        <v>70</v>
      </c>
      <c r="B3" s="1"/>
    </row>
    <row r="4" spans="1:6" ht="42" customHeight="1" x14ac:dyDescent="0.25">
      <c r="A4" s="154" t="s">
        <v>314</v>
      </c>
      <c r="B4" s="154"/>
      <c r="C4" s="154"/>
      <c r="D4" s="154"/>
      <c r="E4" s="154"/>
      <c r="F4" s="154"/>
    </row>
    <row r="5" spans="1:6" ht="21" customHeight="1" x14ac:dyDescent="0.25">
      <c r="A5" s="40"/>
      <c r="B5" s="40"/>
      <c r="C5" s="40"/>
      <c r="D5" s="40"/>
      <c r="E5" s="40"/>
      <c r="F5" s="40"/>
    </row>
    <row r="6" spans="1:6" ht="21" customHeight="1" x14ac:dyDescent="0.25">
      <c r="A6" s="40"/>
      <c r="B6" s="175"/>
      <c r="C6" s="154"/>
      <c r="D6" s="154"/>
      <c r="E6" s="40"/>
      <c r="F6" s="40"/>
    </row>
    <row r="7" spans="1:6" ht="18" customHeight="1" x14ac:dyDescent="0.25">
      <c r="A7" s="6"/>
      <c r="B7" s="6"/>
      <c r="C7" s="6"/>
      <c r="D7" s="6"/>
      <c r="E7" s="6"/>
      <c r="F7" s="6"/>
    </row>
    <row r="8" spans="1:6" ht="15.75" x14ac:dyDescent="0.25">
      <c r="A8" s="154" t="s">
        <v>31</v>
      </c>
      <c r="B8" s="154"/>
      <c r="C8" s="154"/>
      <c r="D8" s="154"/>
      <c r="E8" s="156"/>
      <c r="F8" s="156"/>
    </row>
    <row r="9" spans="1:6" ht="18" x14ac:dyDescent="0.25">
      <c r="A9" s="6"/>
      <c r="B9" s="6"/>
      <c r="C9" s="6"/>
      <c r="D9" s="6"/>
      <c r="E9" s="7"/>
      <c r="F9" s="7"/>
    </row>
    <row r="10" spans="1:6" ht="18" customHeight="1" x14ac:dyDescent="0.25">
      <c r="A10" s="154" t="s">
        <v>13</v>
      </c>
      <c r="B10" s="155"/>
      <c r="C10" s="155"/>
      <c r="D10" s="155"/>
      <c r="E10" s="155"/>
      <c r="F10" s="155"/>
    </row>
    <row r="11" spans="1:6" ht="18" x14ac:dyDescent="0.25">
      <c r="A11" s="6"/>
      <c r="B11" s="6"/>
      <c r="C11" s="6"/>
      <c r="D11" s="6"/>
      <c r="E11" s="7"/>
      <c r="F11" s="7"/>
    </row>
    <row r="12" spans="1:6" ht="15.75" x14ac:dyDescent="0.25">
      <c r="A12" s="154" t="s">
        <v>25</v>
      </c>
      <c r="B12" s="174"/>
      <c r="C12" s="174"/>
      <c r="D12" s="174"/>
      <c r="E12" s="174"/>
      <c r="F12" s="174"/>
    </row>
    <row r="13" spans="1:6" ht="15.75" x14ac:dyDescent="0.25">
      <c r="A13" s="40"/>
      <c r="B13" s="42"/>
      <c r="C13" s="42"/>
      <c r="D13" s="42"/>
      <c r="E13" s="42"/>
      <c r="F13" s="42"/>
    </row>
    <row r="14" spans="1:6" ht="18" x14ac:dyDescent="0.25">
      <c r="A14" s="6"/>
      <c r="B14" s="86" t="s">
        <v>127</v>
      </c>
      <c r="C14" s="87" t="s">
        <v>117</v>
      </c>
      <c r="D14" s="86" t="s">
        <v>128</v>
      </c>
      <c r="E14" s="86" t="s">
        <v>118</v>
      </c>
      <c r="F14" s="86" t="s">
        <v>129</v>
      </c>
    </row>
    <row r="15" spans="1:6" x14ac:dyDescent="0.25">
      <c r="A15" s="24" t="s">
        <v>26</v>
      </c>
      <c r="B15" s="23" t="s">
        <v>44</v>
      </c>
      <c r="C15" s="24" t="s">
        <v>44</v>
      </c>
      <c r="D15" s="24" t="s">
        <v>44</v>
      </c>
      <c r="E15" s="24" t="s">
        <v>44</v>
      </c>
      <c r="F15" s="24" t="s">
        <v>44</v>
      </c>
    </row>
    <row r="16" spans="1:6" ht="15.75" customHeight="1" x14ac:dyDescent="0.25">
      <c r="A16" s="13" t="s">
        <v>27</v>
      </c>
      <c r="B16" s="54">
        <f t="shared" ref="B16:F16" si="0">SUM(B17)</f>
        <v>1426655</v>
      </c>
      <c r="C16" s="54">
        <f t="shared" si="0"/>
        <v>3649243</v>
      </c>
      <c r="D16" s="54">
        <f t="shared" si="0"/>
        <v>2453266</v>
      </c>
      <c r="E16" s="54">
        <f t="shared" si="0"/>
        <v>1637656</v>
      </c>
      <c r="F16" s="54">
        <f t="shared" si="0"/>
        <v>732656</v>
      </c>
    </row>
    <row r="17" spans="1:6" ht="15.75" customHeight="1" x14ac:dyDescent="0.25">
      <c r="A17" s="13" t="s">
        <v>65</v>
      </c>
      <c r="B17" s="54">
        <f t="shared" ref="B17:F17" si="1">SUM(B18)</f>
        <v>1426655</v>
      </c>
      <c r="C17" s="54">
        <f t="shared" si="1"/>
        <v>3649243</v>
      </c>
      <c r="D17" s="54">
        <f t="shared" si="1"/>
        <v>2453266</v>
      </c>
      <c r="E17" s="54">
        <f t="shared" si="1"/>
        <v>1637656</v>
      </c>
      <c r="F17" s="54">
        <f t="shared" si="1"/>
        <v>732656</v>
      </c>
    </row>
    <row r="18" spans="1:6" x14ac:dyDescent="0.25">
      <c r="A18" s="69" t="s">
        <v>66</v>
      </c>
      <c r="B18" s="10">
        <f t="shared" ref="B18:F18" si="2">SUM(B19)</f>
        <v>1426655</v>
      </c>
      <c r="C18" s="10">
        <f t="shared" si="2"/>
        <v>3649243</v>
      </c>
      <c r="D18" s="10">
        <f t="shared" si="2"/>
        <v>2453266</v>
      </c>
      <c r="E18" s="10">
        <f t="shared" si="2"/>
        <v>1637656</v>
      </c>
      <c r="F18" s="10">
        <f t="shared" si="2"/>
        <v>732656</v>
      </c>
    </row>
    <row r="19" spans="1:6" x14ac:dyDescent="0.25">
      <c r="A19" s="18" t="s">
        <v>67</v>
      </c>
      <c r="B19" s="10">
        <v>1426655</v>
      </c>
      <c r="C19" s="11">
        <v>3649243</v>
      </c>
      <c r="D19" s="11">
        <v>2453266</v>
      </c>
      <c r="E19" s="11">
        <v>1637656</v>
      </c>
      <c r="F19" s="11">
        <v>732656</v>
      </c>
    </row>
  </sheetData>
  <mergeCells count="8">
    <mergeCell ref="A10:F10"/>
    <mergeCell ref="A12:F12"/>
    <mergeCell ref="B6:D6"/>
    <mergeCell ref="A1:B1"/>
    <mergeCell ref="A2:B2"/>
    <mergeCell ref="A3:B3"/>
    <mergeCell ref="A4:F4"/>
    <mergeCell ref="A8:F8"/>
  </mergeCells>
  <pageMargins left="0.7" right="0.7" top="0.75" bottom="0.75" header="0.3" footer="0.3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workbookViewId="0">
      <selection sqref="A1:XFD104857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x14ac:dyDescent="0.25">
      <c r="A1" s="1" t="s">
        <v>68</v>
      </c>
      <c r="B1" s="1"/>
      <c r="C1" s="1"/>
      <c r="D1" s="1"/>
    </row>
    <row r="2" spans="1:9" x14ac:dyDescent="0.25">
      <c r="A2" s="1" t="s">
        <v>69</v>
      </c>
      <c r="B2" s="1"/>
      <c r="C2" s="1"/>
      <c r="D2" s="1"/>
    </row>
    <row r="3" spans="1:9" x14ac:dyDescent="0.25">
      <c r="A3" s="1" t="s">
        <v>70</v>
      </c>
      <c r="B3" s="1"/>
      <c r="C3" s="1"/>
      <c r="D3" s="1"/>
    </row>
    <row r="4" spans="1:9" ht="42" customHeight="1" x14ac:dyDescent="0.25">
      <c r="A4" s="154" t="s">
        <v>314</v>
      </c>
      <c r="B4" s="154"/>
      <c r="C4" s="154"/>
      <c r="D4" s="154"/>
      <c r="E4" s="154"/>
      <c r="F4" s="154"/>
      <c r="G4" s="154"/>
      <c r="H4" s="154"/>
      <c r="I4" s="154"/>
    </row>
    <row r="5" spans="1:9" ht="18" customHeight="1" x14ac:dyDescent="0.25">
      <c r="A5" s="6"/>
      <c r="B5" s="6"/>
      <c r="C5" s="6"/>
      <c r="D5" s="6"/>
      <c r="E5" s="6"/>
      <c r="F5" s="6"/>
      <c r="G5" s="6"/>
      <c r="H5" s="6"/>
      <c r="I5" s="6"/>
    </row>
    <row r="6" spans="1:9" ht="15.75" x14ac:dyDescent="0.25">
      <c r="A6" s="154" t="s">
        <v>31</v>
      </c>
      <c r="B6" s="154"/>
      <c r="C6" s="154"/>
      <c r="D6" s="154"/>
      <c r="E6" s="154"/>
      <c r="F6" s="154"/>
      <c r="G6" s="154"/>
      <c r="H6" s="156"/>
      <c r="I6" s="156"/>
    </row>
    <row r="7" spans="1:9" ht="18" x14ac:dyDescent="0.25">
      <c r="A7" s="6"/>
      <c r="B7" s="6"/>
      <c r="C7" s="6"/>
      <c r="D7" s="6"/>
      <c r="E7" s="6"/>
      <c r="F7" s="6"/>
      <c r="G7" s="6"/>
      <c r="H7" s="7"/>
      <c r="I7" s="7"/>
    </row>
    <row r="8" spans="1:9" ht="18" customHeight="1" x14ac:dyDescent="0.25">
      <c r="A8" s="154" t="s">
        <v>28</v>
      </c>
      <c r="B8" s="155"/>
      <c r="C8" s="155"/>
      <c r="D8" s="155"/>
      <c r="E8" s="155"/>
      <c r="F8" s="155"/>
      <c r="G8" s="155"/>
      <c r="H8" s="155"/>
      <c r="I8" s="155"/>
    </row>
    <row r="9" spans="1:9" ht="18" x14ac:dyDescent="0.25">
      <c r="A9" s="6"/>
      <c r="B9" s="6"/>
      <c r="C9" s="6"/>
      <c r="D9" s="6"/>
      <c r="E9" s="6"/>
      <c r="F9" s="6"/>
      <c r="G9" s="6"/>
      <c r="H9" s="7"/>
      <c r="I9" s="7"/>
    </row>
    <row r="10" spans="1:9" x14ac:dyDescent="0.25">
      <c r="A10" s="24" t="s">
        <v>14</v>
      </c>
      <c r="B10" s="23" t="s">
        <v>15</v>
      </c>
      <c r="C10" s="23" t="s">
        <v>16</v>
      </c>
      <c r="D10" s="23" t="s">
        <v>43</v>
      </c>
      <c r="E10" s="86" t="s">
        <v>127</v>
      </c>
      <c r="F10" s="87" t="s">
        <v>117</v>
      </c>
      <c r="G10" s="86" t="s">
        <v>128</v>
      </c>
      <c r="H10" s="86" t="s">
        <v>118</v>
      </c>
      <c r="I10" s="86" t="s">
        <v>129</v>
      </c>
    </row>
    <row r="11" spans="1:9" ht="25.5" x14ac:dyDescent="0.25">
      <c r="A11" s="13">
        <v>8</v>
      </c>
      <c r="B11" s="13"/>
      <c r="C11" s="13"/>
      <c r="D11" s="13" t="s">
        <v>29</v>
      </c>
      <c r="E11" s="54">
        <v>0</v>
      </c>
      <c r="F11" s="73">
        <v>0</v>
      </c>
      <c r="G11" s="73">
        <v>0</v>
      </c>
      <c r="H11" s="73">
        <v>0</v>
      </c>
      <c r="I11" s="73">
        <v>0</v>
      </c>
    </row>
    <row r="12" spans="1:9" x14ac:dyDescent="0.25">
      <c r="A12" s="13"/>
      <c r="B12" s="17">
        <v>84</v>
      </c>
      <c r="C12" s="17"/>
      <c r="D12" s="17" t="s">
        <v>33</v>
      </c>
      <c r="E12" s="10"/>
      <c r="F12" s="11"/>
      <c r="G12" s="11"/>
      <c r="H12" s="11"/>
      <c r="I12" s="11"/>
    </row>
    <row r="13" spans="1:9" ht="25.5" x14ac:dyDescent="0.25">
      <c r="A13" s="14"/>
      <c r="B13" s="14"/>
      <c r="C13" s="15">
        <v>81</v>
      </c>
      <c r="D13" s="19" t="s">
        <v>34</v>
      </c>
      <c r="E13" s="10"/>
      <c r="F13" s="11"/>
      <c r="G13" s="11"/>
      <c r="H13" s="11"/>
      <c r="I13" s="11"/>
    </row>
    <row r="14" spans="1:9" ht="25.5" x14ac:dyDescent="0.25">
      <c r="A14" s="16">
        <v>5</v>
      </c>
      <c r="B14" s="16"/>
      <c r="C14" s="16"/>
      <c r="D14" s="26" t="s">
        <v>30</v>
      </c>
      <c r="E14" s="54">
        <v>0</v>
      </c>
      <c r="F14" s="73">
        <v>0</v>
      </c>
      <c r="G14" s="73">
        <v>0</v>
      </c>
      <c r="H14" s="73">
        <v>0</v>
      </c>
      <c r="I14" s="73">
        <v>0</v>
      </c>
    </row>
    <row r="15" spans="1:9" ht="25.5" x14ac:dyDescent="0.25">
      <c r="A15" s="17"/>
      <c r="B15" s="17">
        <v>54</v>
      </c>
      <c r="C15" s="17"/>
      <c r="D15" s="27" t="s">
        <v>35</v>
      </c>
      <c r="E15" s="10"/>
      <c r="F15" s="11"/>
      <c r="G15" s="11"/>
      <c r="H15" s="11"/>
      <c r="I15" s="12"/>
    </row>
    <row r="16" spans="1:9" x14ac:dyDescent="0.25">
      <c r="A16" s="17"/>
      <c r="B16" s="17"/>
      <c r="C16" s="15">
        <v>11</v>
      </c>
      <c r="D16" s="15" t="s">
        <v>18</v>
      </c>
      <c r="E16" s="10"/>
      <c r="F16" s="11"/>
      <c r="G16" s="11"/>
      <c r="H16" s="11"/>
      <c r="I16" s="12"/>
    </row>
    <row r="17" spans="1:9" x14ac:dyDescent="0.25">
      <c r="A17" s="17"/>
      <c r="B17" s="17"/>
      <c r="C17" s="15">
        <v>31</v>
      </c>
      <c r="D17" s="15" t="s">
        <v>36</v>
      </c>
      <c r="E17" s="10"/>
      <c r="F17" s="11"/>
      <c r="G17" s="11"/>
      <c r="H17" s="11"/>
      <c r="I17" s="12"/>
    </row>
  </sheetData>
  <mergeCells count="6">
    <mergeCell ref="A4:I4"/>
    <mergeCell ref="A6:I6"/>
    <mergeCell ref="A8:I8"/>
    <mergeCell ref="A1:D1"/>
    <mergeCell ref="A2:D2"/>
    <mergeCell ref="A3:D3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5" workbookViewId="0">
      <selection activeCell="M21" sqref="M21"/>
    </sheetView>
  </sheetViews>
  <sheetFormatPr defaultRowHeight="15" x14ac:dyDescent="0.25"/>
  <cols>
    <col min="1" max="1" width="4.28515625" customWidth="1"/>
    <col min="2" max="2" width="4.85546875" customWidth="1"/>
    <col min="4" max="4" width="37.7109375" customWidth="1"/>
    <col min="5" max="5" width="18.140625" customWidth="1"/>
    <col min="6" max="6" width="18.42578125" customWidth="1"/>
    <col min="7" max="7" width="19.85546875" customWidth="1"/>
    <col min="8" max="8" width="18.42578125" customWidth="1"/>
    <col min="9" max="9" width="21.28515625" customWidth="1"/>
  </cols>
  <sheetData>
    <row r="1" spans="1:9" ht="15" hidden="1" customHeight="1" x14ac:dyDescent="0.25">
      <c r="A1" s="1" t="s">
        <v>68</v>
      </c>
      <c r="B1" s="1"/>
      <c r="C1" s="1"/>
      <c r="D1" s="1"/>
    </row>
    <row r="2" spans="1:9" x14ac:dyDescent="0.25">
      <c r="A2" s="1" t="s">
        <v>68</v>
      </c>
      <c r="B2" s="1"/>
      <c r="C2" s="1"/>
      <c r="D2" s="1"/>
    </row>
    <row r="3" spans="1:9" x14ac:dyDescent="0.25">
      <c r="A3" s="1" t="s">
        <v>69</v>
      </c>
      <c r="B3" s="1"/>
      <c r="C3" s="1"/>
      <c r="D3" s="1"/>
    </row>
    <row r="4" spans="1:9" x14ac:dyDescent="0.25">
      <c r="A4" s="1" t="s">
        <v>70</v>
      </c>
      <c r="B4" s="1"/>
      <c r="C4" s="1"/>
      <c r="D4" s="1"/>
    </row>
    <row r="5" spans="1:9" x14ac:dyDescent="0.25">
      <c r="A5" s="76"/>
      <c r="B5" s="76"/>
      <c r="C5" s="76"/>
      <c r="D5" s="76"/>
    </row>
    <row r="6" spans="1:9" x14ac:dyDescent="0.25">
      <c r="A6" s="76"/>
      <c r="B6" s="76"/>
      <c r="C6" s="76"/>
      <c r="D6" s="76"/>
    </row>
    <row r="7" spans="1:9" ht="42" customHeight="1" x14ac:dyDescent="0.25">
      <c r="A7" s="154" t="s">
        <v>314</v>
      </c>
      <c r="B7" s="154"/>
      <c r="C7" s="154"/>
      <c r="D7" s="154"/>
      <c r="E7" s="154"/>
      <c r="F7" s="154"/>
      <c r="G7" s="154"/>
      <c r="H7" s="154"/>
      <c r="I7" s="154"/>
    </row>
    <row r="8" spans="1:9" ht="18" customHeight="1" x14ac:dyDescent="0.25">
      <c r="A8" s="6"/>
      <c r="B8" s="6"/>
      <c r="C8" s="6"/>
      <c r="D8" s="6"/>
      <c r="E8" s="6"/>
      <c r="F8" s="6"/>
      <c r="G8" s="6"/>
    </row>
    <row r="9" spans="1:9" ht="15.75" customHeight="1" x14ac:dyDescent="0.25">
      <c r="A9" s="154" t="s">
        <v>31</v>
      </c>
      <c r="B9" s="154"/>
      <c r="C9" s="154"/>
      <c r="D9" s="154"/>
      <c r="E9" s="154"/>
      <c r="F9" s="154"/>
      <c r="G9" s="154"/>
      <c r="H9" s="154"/>
      <c r="I9" s="154"/>
    </row>
    <row r="10" spans="1:9" ht="18" x14ac:dyDescent="0.25">
      <c r="A10" s="6"/>
      <c r="B10" s="6"/>
      <c r="C10" s="6"/>
      <c r="D10" s="6"/>
      <c r="E10" s="6"/>
      <c r="F10" s="7"/>
      <c r="G10" s="7"/>
    </row>
    <row r="11" spans="1:9" ht="36.75" customHeight="1" x14ac:dyDescent="0.25">
      <c r="A11" s="154" t="s">
        <v>42</v>
      </c>
      <c r="B11" s="154"/>
      <c r="C11" s="154"/>
      <c r="D11" s="154"/>
      <c r="E11" s="154"/>
      <c r="F11" s="154"/>
      <c r="G11" s="154"/>
      <c r="H11" s="154"/>
      <c r="I11" s="154"/>
    </row>
    <row r="12" spans="1:9" ht="18" x14ac:dyDescent="0.25">
      <c r="A12" s="6"/>
      <c r="B12" s="6"/>
      <c r="C12" s="6"/>
      <c r="D12" s="6"/>
      <c r="E12" s="6"/>
      <c r="F12" s="7"/>
      <c r="G12" s="7"/>
    </row>
    <row r="16" spans="1:9" ht="23.25" customHeight="1" x14ac:dyDescent="0.25">
      <c r="A16" s="6"/>
      <c r="B16" s="6"/>
      <c r="C16" s="6"/>
      <c r="D16" s="6"/>
      <c r="E16" s="86" t="s">
        <v>127</v>
      </c>
      <c r="F16" s="87" t="s">
        <v>117</v>
      </c>
      <c r="G16" s="86" t="s">
        <v>128</v>
      </c>
      <c r="H16" s="86" t="s">
        <v>118</v>
      </c>
      <c r="I16" s="86" t="s">
        <v>129</v>
      </c>
    </row>
    <row r="17" spans="1:9" ht="38.25" x14ac:dyDescent="0.25">
      <c r="A17" s="24" t="s">
        <v>14</v>
      </c>
      <c r="B17" s="23" t="s">
        <v>15</v>
      </c>
      <c r="C17" s="23" t="s">
        <v>16</v>
      </c>
      <c r="D17" s="23" t="s">
        <v>12</v>
      </c>
      <c r="E17" s="23" t="s">
        <v>44</v>
      </c>
      <c r="F17" s="24" t="s">
        <v>44</v>
      </c>
      <c r="G17" s="24" t="s">
        <v>44</v>
      </c>
      <c r="H17" s="24" t="s">
        <v>44</v>
      </c>
      <c r="I17" s="24" t="s">
        <v>44</v>
      </c>
    </row>
    <row r="18" spans="1:9" x14ac:dyDescent="0.25">
      <c r="A18" s="51">
        <v>9</v>
      </c>
      <c r="B18" s="51"/>
      <c r="C18" s="51"/>
      <c r="D18" s="51" t="s">
        <v>86</v>
      </c>
      <c r="E18" s="53">
        <f t="shared" ref="E18:I18" si="0">SUM(E19)</f>
        <v>-10016</v>
      </c>
      <c r="F18" s="53">
        <f t="shared" si="0"/>
        <v>0</v>
      </c>
      <c r="G18" s="53">
        <f t="shared" si="0"/>
        <v>0</v>
      </c>
      <c r="H18" s="53">
        <f t="shared" si="0"/>
        <v>0</v>
      </c>
      <c r="I18" s="53">
        <f t="shared" si="0"/>
        <v>0</v>
      </c>
    </row>
    <row r="19" spans="1:9" x14ac:dyDescent="0.25">
      <c r="A19" s="50"/>
      <c r="B19" s="50">
        <v>92</v>
      </c>
      <c r="C19" s="50"/>
      <c r="D19" s="50" t="s">
        <v>87</v>
      </c>
      <c r="E19" s="55">
        <f>SUM(E20:E20)</f>
        <v>-10016</v>
      </c>
      <c r="F19" s="55">
        <f>SUM(F20:F20)</f>
        <v>0</v>
      </c>
      <c r="G19" s="55">
        <f>SUM(G20:G20)</f>
        <v>0</v>
      </c>
      <c r="H19" s="55">
        <f>SUM(H20:H20)</f>
        <v>0</v>
      </c>
      <c r="I19" s="55">
        <f>SUM(I20:I20)</f>
        <v>0</v>
      </c>
    </row>
    <row r="20" spans="1:9" ht="22.5" x14ac:dyDescent="0.25">
      <c r="A20" s="44"/>
      <c r="B20" s="44"/>
      <c r="C20" s="44" t="s">
        <v>58</v>
      </c>
      <c r="D20" s="140" t="s">
        <v>197</v>
      </c>
      <c r="E20" s="52">
        <v>-10016</v>
      </c>
      <c r="F20" s="52">
        <v>0</v>
      </c>
      <c r="G20" s="52">
        <v>0</v>
      </c>
      <c r="H20" s="52">
        <v>0</v>
      </c>
      <c r="I20" s="52">
        <v>0</v>
      </c>
    </row>
  </sheetData>
  <mergeCells count="7">
    <mergeCell ref="A9:I9"/>
    <mergeCell ref="A11:I11"/>
    <mergeCell ref="A1:D1"/>
    <mergeCell ref="A2:D2"/>
    <mergeCell ref="A3:D3"/>
    <mergeCell ref="A7:I7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4"/>
  <sheetViews>
    <sheetView tabSelected="1" topLeftCell="A64" workbookViewId="0">
      <selection activeCell="E98" sqref="E98"/>
    </sheetView>
  </sheetViews>
  <sheetFormatPr defaultRowHeight="15" x14ac:dyDescent="0.25"/>
  <cols>
    <col min="1" max="1" width="16.140625" style="83" customWidth="1"/>
    <col min="2" max="2" width="67.42578125" style="83" customWidth="1"/>
    <col min="3" max="3" width="17.28515625" style="84" customWidth="1"/>
    <col min="4" max="4" width="16.140625" style="83" customWidth="1"/>
    <col min="5" max="7" width="18.42578125" style="84" customWidth="1"/>
    <col min="8" max="16384" width="9.140625" style="83"/>
  </cols>
  <sheetData>
    <row r="1" spans="1:9" ht="15" customHeight="1" x14ac:dyDescent="0.25">
      <c r="A1" s="177" t="s">
        <v>288</v>
      </c>
      <c r="B1" s="177"/>
      <c r="C1" s="83"/>
      <c r="D1" s="125"/>
      <c r="E1" s="83"/>
      <c r="F1" s="83"/>
      <c r="G1" s="126"/>
    </row>
    <row r="2" spans="1:9" ht="15" customHeight="1" x14ac:dyDescent="0.25">
      <c r="A2" s="177" t="s">
        <v>289</v>
      </c>
      <c r="B2" s="177"/>
      <c r="C2" s="83"/>
      <c r="D2" s="125"/>
      <c r="E2" s="83"/>
      <c r="F2" s="83"/>
      <c r="G2" s="127"/>
    </row>
    <row r="3" spans="1:9" x14ac:dyDescent="0.25">
      <c r="A3" s="139" t="s">
        <v>290</v>
      </c>
      <c r="C3" s="83"/>
      <c r="E3" s="83"/>
      <c r="F3" s="83"/>
      <c r="G3" s="83"/>
    </row>
    <row r="4" spans="1:9" x14ac:dyDescent="0.25">
      <c r="A4" s="139" t="s">
        <v>291</v>
      </c>
      <c r="C4" s="83"/>
      <c r="E4" s="83"/>
      <c r="F4" s="83"/>
      <c r="G4" s="83"/>
    </row>
    <row r="5" spans="1:9" x14ac:dyDescent="0.25">
      <c r="A5" s="139" t="s">
        <v>70</v>
      </c>
      <c r="C5" s="83"/>
      <c r="E5" s="83"/>
      <c r="F5" s="83"/>
      <c r="G5" s="83"/>
    </row>
    <row r="6" spans="1:9" ht="15.75" x14ac:dyDescent="0.25">
      <c r="A6" s="139"/>
      <c r="B6" s="176" t="s">
        <v>321</v>
      </c>
      <c r="C6" s="176"/>
      <c r="D6" s="176"/>
      <c r="E6" s="176"/>
      <c r="F6" s="176"/>
      <c r="G6" s="83"/>
    </row>
    <row r="7" spans="1:9" ht="15" customHeight="1" x14ac:dyDescent="0.25">
      <c r="B7" s="176" t="s">
        <v>322</v>
      </c>
      <c r="C7" s="176"/>
      <c r="D7" s="176"/>
      <c r="E7" s="176"/>
      <c r="F7" s="176"/>
      <c r="G7" s="128"/>
      <c r="H7" s="128"/>
      <c r="I7" s="128"/>
    </row>
    <row r="8" spans="1:9" ht="21.2" customHeight="1" x14ac:dyDescent="0.25"/>
    <row r="9" spans="1:9" x14ac:dyDescent="0.25">
      <c r="A9" s="85" t="s">
        <v>88</v>
      </c>
      <c r="B9" s="85" t="s">
        <v>89</v>
      </c>
      <c r="C9" s="86" t="s">
        <v>127</v>
      </c>
      <c r="D9" s="87" t="s">
        <v>117</v>
      </c>
      <c r="E9" s="86" t="s">
        <v>128</v>
      </c>
      <c r="F9" s="86" t="s">
        <v>118</v>
      </c>
      <c r="G9" s="86" t="s">
        <v>129</v>
      </c>
    </row>
    <row r="10" spans="1:9" x14ac:dyDescent="0.25">
      <c r="A10" s="88" t="s">
        <v>130</v>
      </c>
      <c r="B10" s="89" t="s">
        <v>131</v>
      </c>
      <c r="C10" s="90">
        <f>SUM(C11)</f>
        <v>1426655</v>
      </c>
      <c r="D10" s="90">
        <f t="shared" ref="D10:G12" si="0">SUM(D11)</f>
        <v>3649243</v>
      </c>
      <c r="E10" s="90">
        <f t="shared" si="0"/>
        <v>2453266</v>
      </c>
      <c r="F10" s="90">
        <f t="shared" si="0"/>
        <v>1637656</v>
      </c>
      <c r="G10" s="90">
        <f t="shared" si="0"/>
        <v>732656</v>
      </c>
    </row>
    <row r="11" spans="1:9" ht="24" x14ac:dyDescent="0.25">
      <c r="A11" s="91" t="s">
        <v>132</v>
      </c>
      <c r="B11" s="92" t="s">
        <v>133</v>
      </c>
      <c r="C11" s="93">
        <f>SUM(C12)</f>
        <v>1426655</v>
      </c>
      <c r="D11" s="93">
        <f t="shared" si="0"/>
        <v>3649243</v>
      </c>
      <c r="E11" s="93">
        <f t="shared" si="0"/>
        <v>2453266</v>
      </c>
      <c r="F11" s="93">
        <f t="shared" si="0"/>
        <v>1637656</v>
      </c>
      <c r="G11" s="93">
        <f t="shared" si="0"/>
        <v>732656</v>
      </c>
    </row>
    <row r="12" spans="1:9" x14ac:dyDescent="0.25">
      <c r="A12" s="94" t="s">
        <v>134</v>
      </c>
      <c r="B12" s="95" t="s">
        <v>135</v>
      </c>
      <c r="C12" s="96">
        <f>SUM(C13)</f>
        <v>1426655</v>
      </c>
      <c r="D12" s="96">
        <f t="shared" si="0"/>
        <v>3649243</v>
      </c>
      <c r="E12" s="96">
        <f t="shared" si="0"/>
        <v>2453266</v>
      </c>
      <c r="F12" s="96">
        <f t="shared" si="0"/>
        <v>1637656</v>
      </c>
      <c r="G12" s="96">
        <f t="shared" si="0"/>
        <v>732656</v>
      </c>
    </row>
    <row r="13" spans="1:9" ht="24" x14ac:dyDescent="0.25">
      <c r="A13" s="97" t="s">
        <v>136</v>
      </c>
      <c r="B13" s="98" t="s">
        <v>137</v>
      </c>
      <c r="C13" s="99">
        <f>SUM(C14+C99)</f>
        <v>1426655</v>
      </c>
      <c r="D13" s="99">
        <f t="shared" ref="D13:G13" si="1">SUM(D14+D99)</f>
        <v>3649243</v>
      </c>
      <c r="E13" s="99">
        <f t="shared" si="1"/>
        <v>2453266</v>
      </c>
      <c r="F13" s="99">
        <f t="shared" si="1"/>
        <v>1637656</v>
      </c>
      <c r="G13" s="99">
        <f t="shared" si="1"/>
        <v>732656</v>
      </c>
    </row>
    <row r="14" spans="1:9" x14ac:dyDescent="0.25">
      <c r="A14" s="100" t="s">
        <v>138</v>
      </c>
      <c r="B14" s="101" t="s">
        <v>139</v>
      </c>
      <c r="C14" s="102">
        <f>SUM(C15+C32+C39+C49+C59+C68+C75+C84+C88+C24)</f>
        <v>1291250</v>
      </c>
      <c r="D14" s="102">
        <f t="shared" ref="D14" si="2">SUM(D15+D32+D39+D49+D59+D68+D75+D84+D88+D24)</f>
        <v>3426816</v>
      </c>
      <c r="E14" s="102">
        <f>SUM(E15+E32+E39+E49+E59+E68+E75+E84+E88+E24+E95)</f>
        <v>2216710</v>
      </c>
      <c r="F14" s="102">
        <f>SUM(F15+F32+F39+F49+F59+F68+F75+F84+F88+F24+F95+F80)</f>
        <v>1401100</v>
      </c>
      <c r="G14" s="102">
        <f t="shared" ref="G14" si="3">SUM(G15+G32+G39+G49+G59+G68+G75+G84+G88+G24+G95)</f>
        <v>496100</v>
      </c>
    </row>
    <row r="15" spans="1:9" ht="24" x14ac:dyDescent="0.25">
      <c r="A15" s="103" t="s">
        <v>140</v>
      </c>
      <c r="B15" s="104" t="s">
        <v>141</v>
      </c>
      <c r="C15" s="105">
        <f>SUM(C16+C19)</f>
        <v>219669</v>
      </c>
      <c r="D15" s="105">
        <f>SUM(D16+D19)</f>
        <v>268921</v>
      </c>
      <c r="E15" s="105">
        <f>SUM(E16+E19)</f>
        <v>337700</v>
      </c>
      <c r="F15" s="105">
        <f>SUM(F16+F19)</f>
        <v>337700</v>
      </c>
      <c r="G15" s="105">
        <f>SUM(G16+G19)</f>
        <v>337700</v>
      </c>
    </row>
    <row r="16" spans="1:9" x14ac:dyDescent="0.25">
      <c r="A16" s="106" t="s">
        <v>142</v>
      </c>
      <c r="B16" s="107" t="s">
        <v>18</v>
      </c>
      <c r="C16" s="108">
        <f>SUM(C17)</f>
        <v>196239</v>
      </c>
      <c r="D16" s="108">
        <f t="shared" ref="D16:G16" si="4">SUM(D17)</f>
        <v>234521</v>
      </c>
      <c r="E16" s="108">
        <f t="shared" si="4"/>
        <v>301000</v>
      </c>
      <c r="F16" s="108">
        <f t="shared" si="4"/>
        <v>301000</v>
      </c>
      <c r="G16" s="108">
        <f t="shared" si="4"/>
        <v>301000</v>
      </c>
    </row>
    <row r="17" spans="1:7" x14ac:dyDescent="0.25">
      <c r="A17" s="109" t="s">
        <v>143</v>
      </c>
      <c r="B17" s="110" t="s">
        <v>144</v>
      </c>
      <c r="C17" s="111">
        <v>196239</v>
      </c>
      <c r="D17" s="111">
        <v>234521</v>
      </c>
      <c r="E17" s="111">
        <v>301000</v>
      </c>
      <c r="F17" s="111">
        <v>301000</v>
      </c>
      <c r="G17" s="111">
        <v>301000</v>
      </c>
    </row>
    <row r="18" spans="1:7" x14ac:dyDescent="0.25">
      <c r="A18" s="112">
        <v>31</v>
      </c>
      <c r="B18" s="85" t="s">
        <v>22</v>
      </c>
      <c r="C18" s="113">
        <v>196239</v>
      </c>
      <c r="D18" s="114">
        <v>234521</v>
      </c>
      <c r="E18" s="113">
        <v>301000</v>
      </c>
      <c r="F18" s="113">
        <v>301000</v>
      </c>
      <c r="G18" s="113">
        <v>301000</v>
      </c>
    </row>
    <row r="19" spans="1:7" x14ac:dyDescent="0.25">
      <c r="A19" s="106" t="s">
        <v>148</v>
      </c>
      <c r="B19" s="107" t="s">
        <v>149</v>
      </c>
      <c r="C19" s="108">
        <f>SUM(C20+C22)</f>
        <v>23430</v>
      </c>
      <c r="D19" s="108">
        <f>SUM(D20+D22)</f>
        <v>34400</v>
      </c>
      <c r="E19" s="108">
        <f>SUM(E20+E22)</f>
        <v>36700</v>
      </c>
      <c r="F19" s="108">
        <f>SUM(F20+F22)</f>
        <v>36700</v>
      </c>
      <c r="G19" s="108">
        <f>SUM(G20+G22)</f>
        <v>36700</v>
      </c>
    </row>
    <row r="20" spans="1:7" x14ac:dyDescent="0.25">
      <c r="A20" s="109" t="s">
        <v>150</v>
      </c>
      <c r="B20" s="110" t="s">
        <v>151</v>
      </c>
      <c r="C20" s="111">
        <v>10793</v>
      </c>
      <c r="D20" s="111">
        <v>17100</v>
      </c>
      <c r="E20" s="111">
        <v>18800</v>
      </c>
      <c r="F20" s="111">
        <v>18800</v>
      </c>
      <c r="G20" s="111">
        <v>18800</v>
      </c>
    </row>
    <row r="21" spans="1:7" x14ac:dyDescent="0.25">
      <c r="A21" s="112">
        <v>31</v>
      </c>
      <c r="B21" s="85" t="s">
        <v>22</v>
      </c>
      <c r="C21" s="113">
        <v>10793</v>
      </c>
      <c r="D21" s="114">
        <v>17100</v>
      </c>
      <c r="E21" s="113">
        <v>18800</v>
      </c>
      <c r="F21" s="113">
        <v>18800</v>
      </c>
      <c r="G21" s="113">
        <v>18800</v>
      </c>
    </row>
    <row r="22" spans="1:7" x14ac:dyDescent="0.25">
      <c r="A22" s="109" t="s">
        <v>152</v>
      </c>
      <c r="B22" s="110" t="s">
        <v>153</v>
      </c>
      <c r="C22" s="111">
        <v>12637</v>
      </c>
      <c r="D22" s="111">
        <v>17300</v>
      </c>
      <c r="E22" s="111">
        <v>17900</v>
      </c>
      <c r="F22" s="111">
        <v>17900</v>
      </c>
      <c r="G22" s="111">
        <v>17900</v>
      </c>
    </row>
    <row r="23" spans="1:7" x14ac:dyDescent="0.25">
      <c r="A23" s="112">
        <v>31</v>
      </c>
      <c r="B23" s="85" t="s">
        <v>22</v>
      </c>
      <c r="C23" s="113">
        <v>12637</v>
      </c>
      <c r="D23" s="114">
        <v>17300</v>
      </c>
      <c r="E23" s="113">
        <v>17900</v>
      </c>
      <c r="F23" s="113">
        <v>17900</v>
      </c>
      <c r="G23" s="113">
        <v>17900</v>
      </c>
    </row>
    <row r="24" spans="1:7" ht="24" x14ac:dyDescent="0.25">
      <c r="A24" s="103" t="s">
        <v>154</v>
      </c>
      <c r="B24" s="104" t="s">
        <v>155</v>
      </c>
      <c r="C24" s="105">
        <f>SUM(C25+C29)</f>
        <v>56985</v>
      </c>
      <c r="D24" s="105">
        <f>SUM(D25+D29)</f>
        <v>79545</v>
      </c>
      <c r="E24" s="105">
        <f>SUM(E25+E29)</f>
        <v>133700</v>
      </c>
      <c r="F24" s="105">
        <f>SUM(F25+F29)</f>
        <v>133700</v>
      </c>
      <c r="G24" s="105">
        <f>SUM(G25+G29)</f>
        <v>133700</v>
      </c>
    </row>
    <row r="25" spans="1:7" x14ac:dyDescent="0.25">
      <c r="A25" s="106" t="s">
        <v>142</v>
      </c>
      <c r="B25" s="107" t="s">
        <v>18</v>
      </c>
      <c r="C25" s="108">
        <f>SUM(C26)</f>
        <v>46419</v>
      </c>
      <c r="D25" s="108">
        <f t="shared" ref="D25:G25" si="5">SUM(D26)</f>
        <v>68145</v>
      </c>
      <c r="E25" s="108">
        <f t="shared" si="5"/>
        <v>122140</v>
      </c>
      <c r="F25" s="108">
        <f t="shared" si="5"/>
        <v>122140</v>
      </c>
      <c r="G25" s="108">
        <f t="shared" si="5"/>
        <v>122140</v>
      </c>
    </row>
    <row r="26" spans="1:7" x14ac:dyDescent="0.25">
      <c r="A26" s="109" t="s">
        <v>143</v>
      </c>
      <c r="B26" s="110" t="s">
        <v>144</v>
      </c>
      <c r="C26" s="111">
        <v>46419</v>
      </c>
      <c r="D26" s="111">
        <v>68145</v>
      </c>
      <c r="E26" s="111">
        <v>122140</v>
      </c>
      <c r="F26" s="111">
        <v>122140</v>
      </c>
      <c r="G26" s="111">
        <v>122140</v>
      </c>
    </row>
    <row r="27" spans="1:7" x14ac:dyDescent="0.25">
      <c r="A27" s="112">
        <v>32</v>
      </c>
      <c r="B27" s="85" t="s">
        <v>32</v>
      </c>
      <c r="C27" s="113">
        <v>46391</v>
      </c>
      <c r="D27" s="114">
        <v>67995</v>
      </c>
      <c r="E27" s="113">
        <v>122140</v>
      </c>
      <c r="F27" s="113">
        <v>122140</v>
      </c>
      <c r="G27" s="113">
        <v>122140</v>
      </c>
    </row>
    <row r="28" spans="1:7" x14ac:dyDescent="0.25">
      <c r="A28" s="112">
        <v>34</v>
      </c>
      <c r="B28" s="85" t="s">
        <v>62</v>
      </c>
      <c r="C28" s="113">
        <v>28</v>
      </c>
      <c r="D28" s="114">
        <v>150</v>
      </c>
      <c r="E28" s="113">
        <v>0</v>
      </c>
      <c r="F28" s="113">
        <v>0</v>
      </c>
      <c r="G28" s="113">
        <v>0</v>
      </c>
    </row>
    <row r="29" spans="1:7" x14ac:dyDescent="0.25">
      <c r="A29" s="106" t="s">
        <v>183</v>
      </c>
      <c r="B29" s="107" t="s">
        <v>184</v>
      </c>
      <c r="C29" s="108">
        <f>SUM(C30)</f>
        <v>10566</v>
      </c>
      <c r="D29" s="108">
        <f t="shared" ref="D29:G29" si="6">SUM(D30)</f>
        <v>11400</v>
      </c>
      <c r="E29" s="108">
        <f t="shared" si="6"/>
        <v>11560</v>
      </c>
      <c r="F29" s="108">
        <f t="shared" si="6"/>
        <v>11560</v>
      </c>
      <c r="G29" s="108">
        <f t="shared" si="6"/>
        <v>11560</v>
      </c>
    </row>
    <row r="30" spans="1:7" x14ac:dyDescent="0.25">
      <c r="A30" s="109" t="s">
        <v>185</v>
      </c>
      <c r="B30" s="110" t="s">
        <v>186</v>
      </c>
      <c r="C30" s="111">
        <v>10566</v>
      </c>
      <c r="D30" s="111">
        <v>11400</v>
      </c>
      <c r="E30" s="111">
        <v>11560</v>
      </c>
      <c r="F30" s="111">
        <v>11560</v>
      </c>
      <c r="G30" s="111">
        <v>11560</v>
      </c>
    </row>
    <row r="31" spans="1:7" x14ac:dyDescent="0.25">
      <c r="A31" s="112">
        <v>32</v>
      </c>
      <c r="B31" s="85" t="s">
        <v>32</v>
      </c>
      <c r="C31" s="113">
        <v>10566</v>
      </c>
      <c r="D31" s="114">
        <v>11400</v>
      </c>
      <c r="E31" s="113">
        <v>11560</v>
      </c>
      <c r="F31" s="113">
        <v>11560</v>
      </c>
      <c r="G31" s="113">
        <v>11560</v>
      </c>
    </row>
    <row r="32" spans="1:7" ht="24" x14ac:dyDescent="0.25">
      <c r="A32" s="103" t="s">
        <v>189</v>
      </c>
      <c r="B32" s="104" t="s">
        <v>190</v>
      </c>
      <c r="C32" s="105">
        <f>SUM(C33+C36)</f>
        <v>36830</v>
      </c>
      <c r="D32" s="105">
        <f>SUM(D33+D36)</f>
        <v>26400</v>
      </c>
      <c r="E32" s="105">
        <f>SUM(E33+E36)</f>
        <v>16000</v>
      </c>
      <c r="F32" s="105">
        <f>SUM(F33+F36)</f>
        <v>16000</v>
      </c>
      <c r="G32" s="105">
        <f>SUM(G33+G36)</f>
        <v>16000</v>
      </c>
    </row>
    <row r="33" spans="1:7" x14ac:dyDescent="0.25">
      <c r="A33" s="106" t="s">
        <v>142</v>
      </c>
      <c r="B33" s="107" t="s">
        <v>18</v>
      </c>
      <c r="C33" s="108">
        <f>SUM(C34)</f>
        <v>31282</v>
      </c>
      <c r="D33" s="108">
        <f t="shared" ref="D33:G33" si="7">SUM(D34)</f>
        <v>20400</v>
      </c>
      <c r="E33" s="108">
        <f t="shared" si="7"/>
        <v>10000</v>
      </c>
      <c r="F33" s="108">
        <f t="shared" si="7"/>
        <v>10000</v>
      </c>
      <c r="G33" s="108">
        <f t="shared" si="7"/>
        <v>10000</v>
      </c>
    </row>
    <row r="34" spans="1:7" x14ac:dyDescent="0.25">
      <c r="A34" s="109" t="s">
        <v>143</v>
      </c>
      <c r="B34" s="110" t="s">
        <v>144</v>
      </c>
      <c r="C34" s="111">
        <v>31282</v>
      </c>
      <c r="D34" s="111">
        <v>20400</v>
      </c>
      <c r="E34" s="111">
        <v>10000</v>
      </c>
      <c r="F34" s="111">
        <v>10000</v>
      </c>
      <c r="G34" s="111">
        <v>10000</v>
      </c>
    </row>
    <row r="35" spans="1:7" x14ac:dyDescent="0.25">
      <c r="A35" s="112">
        <v>42</v>
      </c>
      <c r="B35" s="85" t="s">
        <v>112</v>
      </c>
      <c r="C35" s="113">
        <v>31282</v>
      </c>
      <c r="D35" s="114">
        <v>20400</v>
      </c>
      <c r="E35" s="113">
        <v>10000</v>
      </c>
      <c r="F35" s="113">
        <v>10000</v>
      </c>
      <c r="G35" s="113">
        <v>10000</v>
      </c>
    </row>
    <row r="36" spans="1:7" x14ac:dyDescent="0.25">
      <c r="A36" s="106" t="s">
        <v>195</v>
      </c>
      <c r="B36" s="107" t="s">
        <v>36</v>
      </c>
      <c r="C36" s="108">
        <f>SUM(C37)</f>
        <v>5548</v>
      </c>
      <c r="D36" s="108">
        <f t="shared" ref="D36:G36" si="8">SUM(D37)</f>
        <v>6000</v>
      </c>
      <c r="E36" s="108">
        <f t="shared" si="8"/>
        <v>6000</v>
      </c>
      <c r="F36" s="108">
        <f t="shared" si="8"/>
        <v>6000</v>
      </c>
      <c r="G36" s="108">
        <f t="shared" si="8"/>
        <v>6000</v>
      </c>
    </row>
    <row r="37" spans="1:7" x14ac:dyDescent="0.25">
      <c r="A37" s="109" t="s">
        <v>196</v>
      </c>
      <c r="B37" s="110" t="s">
        <v>197</v>
      </c>
      <c r="C37" s="111">
        <v>5548</v>
      </c>
      <c r="D37" s="111">
        <v>6000</v>
      </c>
      <c r="E37" s="111">
        <v>6000</v>
      </c>
      <c r="F37" s="111">
        <v>6000</v>
      </c>
      <c r="G37" s="111">
        <v>6000</v>
      </c>
    </row>
    <row r="38" spans="1:7" x14ac:dyDescent="0.25">
      <c r="A38" s="112">
        <v>42</v>
      </c>
      <c r="B38" s="85" t="s">
        <v>112</v>
      </c>
      <c r="C38" s="113">
        <v>5548</v>
      </c>
      <c r="D38" s="114">
        <v>6000</v>
      </c>
      <c r="E38" s="113">
        <v>6000</v>
      </c>
      <c r="F38" s="113">
        <v>6000</v>
      </c>
      <c r="G38" s="113">
        <v>6000</v>
      </c>
    </row>
    <row r="39" spans="1:7" ht="24" x14ac:dyDescent="0.25">
      <c r="A39" s="103" t="s">
        <v>200</v>
      </c>
      <c r="B39" s="104" t="s">
        <v>201</v>
      </c>
      <c r="C39" s="105">
        <f>SUM(C40+C43+C46)</f>
        <v>2624</v>
      </c>
      <c r="D39" s="105">
        <f t="shared" ref="D39:G39" si="9">SUM(D40+D43+D46)</f>
        <v>4360</v>
      </c>
      <c r="E39" s="105">
        <f t="shared" si="9"/>
        <v>4700</v>
      </c>
      <c r="F39" s="105">
        <f t="shared" si="9"/>
        <v>4700</v>
      </c>
      <c r="G39" s="105">
        <f t="shared" si="9"/>
        <v>4700</v>
      </c>
    </row>
    <row r="40" spans="1:7" x14ac:dyDescent="0.25">
      <c r="A40" s="106" t="s">
        <v>142</v>
      </c>
      <c r="B40" s="107" t="s">
        <v>18</v>
      </c>
      <c r="C40" s="108">
        <f>SUM(C41)</f>
        <v>1294</v>
      </c>
      <c r="D40" s="108">
        <f t="shared" ref="D40:G40" si="10">SUM(D41)</f>
        <v>1330</v>
      </c>
      <c r="E40" s="108">
        <f t="shared" si="10"/>
        <v>2000</v>
      </c>
      <c r="F40" s="108">
        <f t="shared" si="10"/>
        <v>2000</v>
      </c>
      <c r="G40" s="108">
        <f t="shared" si="10"/>
        <v>2000</v>
      </c>
    </row>
    <row r="41" spans="1:7" x14ac:dyDescent="0.25">
      <c r="A41" s="109" t="s">
        <v>143</v>
      </c>
      <c r="B41" s="110" t="s">
        <v>144</v>
      </c>
      <c r="C41" s="111">
        <v>1294</v>
      </c>
      <c r="D41" s="111">
        <v>1330</v>
      </c>
      <c r="E41" s="111">
        <v>2000</v>
      </c>
      <c r="F41" s="111">
        <v>2000</v>
      </c>
      <c r="G41" s="111">
        <v>2000</v>
      </c>
    </row>
    <row r="42" spans="1:7" x14ac:dyDescent="0.25">
      <c r="A42" s="112">
        <v>42</v>
      </c>
      <c r="B42" s="85" t="s">
        <v>112</v>
      </c>
      <c r="C42" s="113">
        <v>1294</v>
      </c>
      <c r="D42" s="114">
        <v>1330</v>
      </c>
      <c r="E42" s="113">
        <v>2000</v>
      </c>
      <c r="F42" s="113">
        <v>2000</v>
      </c>
      <c r="G42" s="113">
        <v>2000</v>
      </c>
    </row>
    <row r="43" spans="1:7" x14ac:dyDescent="0.25">
      <c r="A43" s="106" t="s">
        <v>195</v>
      </c>
      <c r="B43" s="107" t="s">
        <v>36</v>
      </c>
      <c r="C43" s="108">
        <f>SUM(C44)</f>
        <v>1330</v>
      </c>
      <c r="D43" s="108">
        <f t="shared" ref="D43:G43" si="11">SUM(D44)</f>
        <v>2330</v>
      </c>
      <c r="E43" s="108">
        <f t="shared" si="11"/>
        <v>2000</v>
      </c>
      <c r="F43" s="108">
        <f t="shared" si="11"/>
        <v>2000</v>
      </c>
      <c r="G43" s="108">
        <f t="shared" si="11"/>
        <v>2000</v>
      </c>
    </row>
    <row r="44" spans="1:7" x14ac:dyDescent="0.25">
      <c r="A44" s="109" t="s">
        <v>196</v>
      </c>
      <c r="B44" s="110" t="s">
        <v>197</v>
      </c>
      <c r="C44" s="111">
        <v>1330</v>
      </c>
      <c r="D44" s="111">
        <v>2330</v>
      </c>
      <c r="E44" s="111">
        <v>2000</v>
      </c>
      <c r="F44" s="111">
        <v>2000</v>
      </c>
      <c r="G44" s="111">
        <v>2000</v>
      </c>
    </row>
    <row r="45" spans="1:7" x14ac:dyDescent="0.25">
      <c r="A45" s="112">
        <v>42</v>
      </c>
      <c r="B45" s="85" t="s">
        <v>112</v>
      </c>
      <c r="C45" s="113">
        <v>1330</v>
      </c>
      <c r="D45" s="114">
        <v>2330</v>
      </c>
      <c r="E45" s="113">
        <v>2000</v>
      </c>
      <c r="F45" s="113">
        <v>2000</v>
      </c>
      <c r="G45" s="113">
        <v>2000</v>
      </c>
    </row>
    <row r="46" spans="1:7" x14ac:dyDescent="0.25">
      <c r="A46" s="106" t="s">
        <v>204</v>
      </c>
      <c r="B46" s="107" t="s">
        <v>205</v>
      </c>
      <c r="C46" s="108">
        <f>SUM(C47)</f>
        <v>0</v>
      </c>
      <c r="D46" s="108">
        <f t="shared" ref="D46:G46" si="12">SUM(D47)</f>
        <v>700</v>
      </c>
      <c r="E46" s="108">
        <f t="shared" si="12"/>
        <v>700</v>
      </c>
      <c r="F46" s="108">
        <f t="shared" si="12"/>
        <v>700</v>
      </c>
      <c r="G46" s="108">
        <f t="shared" si="12"/>
        <v>700</v>
      </c>
    </row>
    <row r="47" spans="1:7" x14ac:dyDescent="0.25">
      <c r="A47" s="109" t="s">
        <v>206</v>
      </c>
      <c r="B47" s="110" t="s">
        <v>207</v>
      </c>
      <c r="C47" s="111">
        <v>0</v>
      </c>
      <c r="D47" s="111">
        <v>700</v>
      </c>
      <c r="E47" s="111">
        <v>700</v>
      </c>
      <c r="F47" s="111">
        <v>700</v>
      </c>
      <c r="G47" s="111">
        <v>700</v>
      </c>
    </row>
    <row r="48" spans="1:7" x14ac:dyDescent="0.25">
      <c r="A48" s="112">
        <v>42</v>
      </c>
      <c r="B48" s="85" t="s">
        <v>112</v>
      </c>
      <c r="C48" s="113">
        <v>0</v>
      </c>
      <c r="D48" s="114">
        <v>700</v>
      </c>
      <c r="E48" s="113">
        <v>700</v>
      </c>
      <c r="F48" s="113">
        <v>700</v>
      </c>
      <c r="G48" s="113">
        <v>700</v>
      </c>
    </row>
    <row r="49" spans="1:7" ht="24" x14ac:dyDescent="0.25">
      <c r="A49" s="103" t="s">
        <v>208</v>
      </c>
      <c r="B49" s="104" t="s">
        <v>209</v>
      </c>
      <c r="C49" s="105">
        <f>SUM(C50+C53+C56)</f>
        <v>1765</v>
      </c>
      <c r="D49" s="105">
        <f t="shared" ref="D49:G49" si="13">SUM(D50+D53+D56)</f>
        <v>3660</v>
      </c>
      <c r="E49" s="105">
        <f t="shared" si="13"/>
        <v>4000</v>
      </c>
      <c r="F49" s="105">
        <f t="shared" si="13"/>
        <v>4000</v>
      </c>
      <c r="G49" s="105">
        <f t="shared" si="13"/>
        <v>4000</v>
      </c>
    </row>
    <row r="50" spans="1:7" x14ac:dyDescent="0.25">
      <c r="A50" s="106" t="s">
        <v>142</v>
      </c>
      <c r="B50" s="107" t="s">
        <v>18</v>
      </c>
      <c r="C50" s="108">
        <f>SUM(C51)</f>
        <v>1330</v>
      </c>
      <c r="D50" s="108">
        <f t="shared" ref="D50:G50" si="14">SUM(D51)</f>
        <v>1330</v>
      </c>
      <c r="E50" s="108">
        <f t="shared" si="14"/>
        <v>2000</v>
      </c>
      <c r="F50" s="108">
        <f t="shared" si="14"/>
        <v>2000</v>
      </c>
      <c r="G50" s="108">
        <f t="shared" si="14"/>
        <v>2000</v>
      </c>
    </row>
    <row r="51" spans="1:7" x14ac:dyDescent="0.25">
      <c r="A51" s="109" t="s">
        <v>143</v>
      </c>
      <c r="B51" s="110" t="s">
        <v>144</v>
      </c>
      <c r="C51" s="111">
        <v>1330</v>
      </c>
      <c r="D51" s="111">
        <v>1330</v>
      </c>
      <c r="E51" s="111">
        <v>2000</v>
      </c>
      <c r="F51" s="111">
        <v>2000</v>
      </c>
      <c r="G51" s="111">
        <v>2000</v>
      </c>
    </row>
    <row r="52" spans="1:7" x14ac:dyDescent="0.25">
      <c r="A52" s="112">
        <v>42</v>
      </c>
      <c r="B52" s="85" t="s">
        <v>112</v>
      </c>
      <c r="C52" s="113">
        <v>1330</v>
      </c>
      <c r="D52" s="114">
        <v>1330</v>
      </c>
      <c r="E52" s="113">
        <v>2000</v>
      </c>
      <c r="F52" s="113">
        <v>2000</v>
      </c>
      <c r="G52" s="113">
        <v>2000</v>
      </c>
    </row>
    <row r="53" spans="1:7" x14ac:dyDescent="0.25">
      <c r="A53" s="106" t="s">
        <v>195</v>
      </c>
      <c r="B53" s="107" t="s">
        <v>36</v>
      </c>
      <c r="C53" s="108">
        <f>SUM(C54)</f>
        <v>435</v>
      </c>
      <c r="D53" s="108">
        <f t="shared" ref="D53:G53" si="15">SUM(D54)</f>
        <v>1330</v>
      </c>
      <c r="E53" s="108">
        <f t="shared" si="15"/>
        <v>1000</v>
      </c>
      <c r="F53" s="108">
        <f t="shared" si="15"/>
        <v>1000</v>
      </c>
      <c r="G53" s="108">
        <f t="shared" si="15"/>
        <v>1000</v>
      </c>
    </row>
    <row r="54" spans="1:7" x14ac:dyDescent="0.25">
      <c r="A54" s="109" t="s">
        <v>196</v>
      </c>
      <c r="B54" s="110" t="s">
        <v>197</v>
      </c>
      <c r="C54" s="111">
        <v>435</v>
      </c>
      <c r="D54" s="111">
        <v>1330</v>
      </c>
      <c r="E54" s="111">
        <v>1000</v>
      </c>
      <c r="F54" s="111">
        <v>1000</v>
      </c>
      <c r="G54" s="111">
        <v>1000</v>
      </c>
    </row>
    <row r="55" spans="1:7" x14ac:dyDescent="0.25">
      <c r="A55" s="112">
        <v>42</v>
      </c>
      <c r="B55" s="85" t="s">
        <v>112</v>
      </c>
      <c r="C55" s="113">
        <v>435</v>
      </c>
      <c r="D55" s="114">
        <v>1330</v>
      </c>
      <c r="E55" s="113">
        <v>1000</v>
      </c>
      <c r="F55" s="113">
        <v>1000</v>
      </c>
      <c r="G55" s="113">
        <v>1000</v>
      </c>
    </row>
    <row r="56" spans="1:7" x14ac:dyDescent="0.25">
      <c r="A56" s="106" t="s">
        <v>204</v>
      </c>
      <c r="B56" s="107" t="s">
        <v>205</v>
      </c>
      <c r="C56" s="108">
        <f>SUM(C57)</f>
        <v>0</v>
      </c>
      <c r="D56" s="108">
        <f t="shared" ref="D56:G56" si="16">SUM(D57)</f>
        <v>1000</v>
      </c>
      <c r="E56" s="108">
        <f t="shared" si="16"/>
        <v>1000</v>
      </c>
      <c r="F56" s="108">
        <f t="shared" si="16"/>
        <v>1000</v>
      </c>
      <c r="G56" s="108">
        <f t="shared" si="16"/>
        <v>1000</v>
      </c>
    </row>
    <row r="57" spans="1:7" x14ac:dyDescent="0.25">
      <c r="A57" s="109" t="s">
        <v>206</v>
      </c>
      <c r="B57" s="110" t="s">
        <v>207</v>
      </c>
      <c r="C57" s="111">
        <v>0</v>
      </c>
      <c r="D57" s="111">
        <v>1000</v>
      </c>
      <c r="E57" s="111">
        <v>1000</v>
      </c>
      <c r="F57" s="111">
        <v>1000</v>
      </c>
      <c r="G57" s="111">
        <v>1000</v>
      </c>
    </row>
    <row r="58" spans="1:7" x14ac:dyDescent="0.25">
      <c r="A58" s="112">
        <v>42</v>
      </c>
      <c r="B58" s="85" t="s">
        <v>112</v>
      </c>
      <c r="C58" s="113">
        <v>0</v>
      </c>
      <c r="D58" s="114">
        <v>1000</v>
      </c>
      <c r="E58" s="113">
        <v>1000</v>
      </c>
      <c r="F58" s="113">
        <v>1000</v>
      </c>
      <c r="G58" s="113">
        <v>1000</v>
      </c>
    </row>
    <row r="59" spans="1:7" ht="24" x14ac:dyDescent="0.25">
      <c r="A59" s="103" t="s">
        <v>211</v>
      </c>
      <c r="B59" s="104" t="s">
        <v>212</v>
      </c>
      <c r="C59" s="105">
        <f>SUM(C60+C63)</f>
        <v>532699</v>
      </c>
      <c r="D59" s="105">
        <f t="shared" ref="D59:G59" si="17">SUM(D60+D63)</f>
        <v>1500000</v>
      </c>
      <c r="E59" s="105">
        <f t="shared" si="17"/>
        <v>850000</v>
      </c>
      <c r="F59" s="105">
        <f t="shared" si="17"/>
        <v>500000</v>
      </c>
      <c r="G59" s="105">
        <f t="shared" si="17"/>
        <v>0</v>
      </c>
    </row>
    <row r="60" spans="1:7" x14ac:dyDescent="0.25">
      <c r="A60" s="106" t="s">
        <v>142</v>
      </c>
      <c r="B60" s="107" t="s">
        <v>18</v>
      </c>
      <c r="C60" s="108">
        <f>SUM(C61)</f>
        <v>526898</v>
      </c>
      <c r="D60" s="108">
        <f t="shared" ref="D60:G60" si="18">SUM(D61)</f>
        <v>500000</v>
      </c>
      <c r="E60" s="108">
        <f t="shared" si="18"/>
        <v>850000</v>
      </c>
      <c r="F60" s="108">
        <f t="shared" si="18"/>
        <v>500000</v>
      </c>
      <c r="G60" s="108">
        <f t="shared" si="18"/>
        <v>0</v>
      </c>
    </row>
    <row r="61" spans="1:7" x14ac:dyDescent="0.25">
      <c r="A61" s="109" t="s">
        <v>143</v>
      </c>
      <c r="B61" s="110" t="s">
        <v>144</v>
      </c>
      <c r="C61" s="111">
        <v>526898</v>
      </c>
      <c r="D61" s="111">
        <v>500000</v>
      </c>
      <c r="E61" s="111">
        <v>850000</v>
      </c>
      <c r="F61" s="111">
        <v>500000</v>
      </c>
      <c r="G61" s="111">
        <v>0</v>
      </c>
    </row>
    <row r="62" spans="1:7" x14ac:dyDescent="0.25">
      <c r="A62" s="112">
        <v>45</v>
      </c>
      <c r="B62" s="85" t="s">
        <v>313</v>
      </c>
      <c r="C62" s="113">
        <v>526898</v>
      </c>
      <c r="D62" s="114">
        <v>500000</v>
      </c>
      <c r="E62" s="113">
        <v>850000</v>
      </c>
      <c r="F62" s="113">
        <v>500000</v>
      </c>
      <c r="G62" s="113">
        <v>0</v>
      </c>
    </row>
    <row r="63" spans="1:7" x14ac:dyDescent="0.25">
      <c r="A63" s="106" t="s">
        <v>148</v>
      </c>
      <c r="B63" s="107" t="s">
        <v>149</v>
      </c>
      <c r="C63" s="108">
        <f>SUM(C64+C66)</f>
        <v>5801</v>
      </c>
      <c r="D63" s="108">
        <f t="shared" ref="D63:G63" si="19">SUM(D64+D66)</f>
        <v>1000000</v>
      </c>
      <c r="E63" s="108">
        <f t="shared" si="19"/>
        <v>0</v>
      </c>
      <c r="F63" s="108">
        <f t="shared" si="19"/>
        <v>0</v>
      </c>
      <c r="G63" s="108">
        <f t="shared" si="19"/>
        <v>0</v>
      </c>
    </row>
    <row r="64" spans="1:7" x14ac:dyDescent="0.25">
      <c r="A64" s="109" t="s">
        <v>150</v>
      </c>
      <c r="B64" s="110" t="s">
        <v>151</v>
      </c>
      <c r="C64" s="111">
        <v>0</v>
      </c>
      <c r="D64" s="111">
        <v>500000</v>
      </c>
      <c r="E64" s="111">
        <v>0</v>
      </c>
      <c r="F64" s="111">
        <v>0</v>
      </c>
      <c r="G64" s="111">
        <v>0</v>
      </c>
    </row>
    <row r="65" spans="1:7" x14ac:dyDescent="0.25">
      <c r="A65" s="112">
        <v>45</v>
      </c>
      <c r="B65" s="85" t="s">
        <v>313</v>
      </c>
      <c r="C65" s="113">
        <v>0</v>
      </c>
      <c r="D65" s="114">
        <v>500000</v>
      </c>
      <c r="E65" s="113">
        <v>0</v>
      </c>
      <c r="F65" s="113">
        <v>0</v>
      </c>
      <c r="G65" s="113">
        <v>0</v>
      </c>
    </row>
    <row r="66" spans="1:7" x14ac:dyDescent="0.25">
      <c r="A66" s="109" t="s">
        <v>215</v>
      </c>
      <c r="B66" s="110" t="s">
        <v>216</v>
      </c>
      <c r="C66" s="111">
        <v>5801</v>
      </c>
      <c r="D66" s="111">
        <v>500000</v>
      </c>
      <c r="E66" s="111">
        <v>0</v>
      </c>
      <c r="F66" s="111">
        <f t="shared" ref="F66:G66" si="20">SUM(F67)</f>
        <v>0</v>
      </c>
      <c r="G66" s="111">
        <f t="shared" si="20"/>
        <v>0</v>
      </c>
    </row>
    <row r="67" spans="1:7" x14ac:dyDescent="0.25">
      <c r="A67" s="112">
        <v>45</v>
      </c>
      <c r="B67" s="85" t="s">
        <v>313</v>
      </c>
      <c r="C67" s="113">
        <v>5801</v>
      </c>
      <c r="D67" s="114">
        <v>500000</v>
      </c>
      <c r="E67" s="113">
        <v>0</v>
      </c>
      <c r="F67" s="113">
        <v>0</v>
      </c>
      <c r="G67" s="113">
        <v>0</v>
      </c>
    </row>
    <row r="68" spans="1:7" ht="24" x14ac:dyDescent="0.25">
      <c r="A68" s="103" t="s">
        <v>217</v>
      </c>
      <c r="B68" s="104" t="s">
        <v>218</v>
      </c>
      <c r="C68" s="105">
        <f>SUM(C69+C72)</f>
        <v>233217</v>
      </c>
      <c r="D68" s="105">
        <f t="shared" ref="D68:G68" si="21">SUM(D69+D72)</f>
        <v>205500</v>
      </c>
      <c r="E68" s="105">
        <f t="shared" si="21"/>
        <v>0</v>
      </c>
      <c r="F68" s="105">
        <f t="shared" si="21"/>
        <v>0</v>
      </c>
      <c r="G68" s="105">
        <f t="shared" si="21"/>
        <v>0</v>
      </c>
    </row>
    <row r="69" spans="1:7" x14ac:dyDescent="0.25">
      <c r="A69" s="106" t="s">
        <v>142</v>
      </c>
      <c r="B69" s="107" t="s">
        <v>18</v>
      </c>
      <c r="C69" s="108">
        <f>SUM(C70)</f>
        <v>233217</v>
      </c>
      <c r="D69" s="108">
        <f t="shared" ref="D69:G70" si="22">SUM(D70)</f>
        <v>205500</v>
      </c>
      <c r="E69" s="108">
        <f t="shared" si="22"/>
        <v>0</v>
      </c>
      <c r="F69" s="108">
        <f t="shared" si="22"/>
        <v>0</v>
      </c>
      <c r="G69" s="108">
        <f t="shared" si="22"/>
        <v>0</v>
      </c>
    </row>
    <row r="70" spans="1:7" x14ac:dyDescent="0.25">
      <c r="A70" s="109" t="s">
        <v>143</v>
      </c>
      <c r="B70" s="110" t="s">
        <v>144</v>
      </c>
      <c r="C70" s="111">
        <f>SUM(C71)</f>
        <v>233217</v>
      </c>
      <c r="D70" s="111">
        <f t="shared" si="22"/>
        <v>205500</v>
      </c>
      <c r="E70" s="111">
        <f t="shared" si="22"/>
        <v>0</v>
      </c>
      <c r="F70" s="111">
        <f t="shared" si="22"/>
        <v>0</v>
      </c>
      <c r="G70" s="111">
        <f t="shared" si="22"/>
        <v>0</v>
      </c>
    </row>
    <row r="71" spans="1:7" x14ac:dyDescent="0.25">
      <c r="A71" s="112">
        <v>45</v>
      </c>
      <c r="B71" s="85" t="s">
        <v>313</v>
      </c>
      <c r="C71" s="113">
        <v>233217</v>
      </c>
      <c r="D71" s="114">
        <v>205500</v>
      </c>
      <c r="E71" s="113">
        <v>0</v>
      </c>
      <c r="F71" s="113">
        <v>0</v>
      </c>
      <c r="G71" s="113">
        <v>0</v>
      </c>
    </row>
    <row r="72" spans="1:7" x14ac:dyDescent="0.25">
      <c r="A72" s="106" t="s">
        <v>148</v>
      </c>
      <c r="B72" s="107" t="s">
        <v>149</v>
      </c>
      <c r="C72" s="108">
        <f>SUM(C73)</f>
        <v>0</v>
      </c>
      <c r="D72" s="108">
        <f t="shared" ref="D72:G73" si="23">SUM(D73)</f>
        <v>0</v>
      </c>
      <c r="E72" s="108">
        <f t="shared" si="23"/>
        <v>0</v>
      </c>
      <c r="F72" s="108">
        <f t="shared" si="23"/>
        <v>0</v>
      </c>
      <c r="G72" s="108">
        <f t="shared" si="23"/>
        <v>0</v>
      </c>
    </row>
    <row r="73" spans="1:7" x14ac:dyDescent="0.25">
      <c r="A73" s="109" t="s">
        <v>150</v>
      </c>
      <c r="B73" s="110" t="s">
        <v>151</v>
      </c>
      <c r="C73" s="111">
        <f>SUM(C74)</f>
        <v>0</v>
      </c>
      <c r="D73" s="111">
        <f t="shared" si="23"/>
        <v>0</v>
      </c>
      <c r="E73" s="111">
        <f t="shared" si="23"/>
        <v>0</v>
      </c>
      <c r="F73" s="111">
        <f t="shared" si="23"/>
        <v>0</v>
      </c>
      <c r="G73" s="111">
        <f t="shared" si="23"/>
        <v>0</v>
      </c>
    </row>
    <row r="74" spans="1:7" x14ac:dyDescent="0.25">
      <c r="A74" s="112">
        <v>45</v>
      </c>
      <c r="B74" s="85" t="s">
        <v>313</v>
      </c>
      <c r="C74" s="113">
        <v>0</v>
      </c>
      <c r="D74" s="114">
        <v>0</v>
      </c>
      <c r="E74" s="113">
        <v>0</v>
      </c>
      <c r="F74" s="113">
        <v>0</v>
      </c>
      <c r="G74" s="113">
        <v>0</v>
      </c>
    </row>
    <row r="75" spans="1:7" ht="24" x14ac:dyDescent="0.25">
      <c r="A75" s="103" t="s">
        <v>219</v>
      </c>
      <c r="B75" s="104" t="s">
        <v>220</v>
      </c>
      <c r="C75" s="105">
        <f>SUM(C76)</f>
        <v>67763</v>
      </c>
      <c r="D75" s="105">
        <f t="shared" ref="D75:G76" si="24">SUM(D76)</f>
        <v>176100</v>
      </c>
      <c r="E75" s="105">
        <f t="shared" si="24"/>
        <v>0</v>
      </c>
      <c r="F75" s="105">
        <f t="shared" si="24"/>
        <v>0</v>
      </c>
      <c r="G75" s="105">
        <f t="shared" si="24"/>
        <v>0</v>
      </c>
    </row>
    <row r="76" spans="1:7" x14ac:dyDescent="0.25">
      <c r="A76" s="106" t="s">
        <v>142</v>
      </c>
      <c r="B76" s="107" t="s">
        <v>18</v>
      </c>
      <c r="C76" s="108">
        <f>SUM(C77)</f>
        <v>67763</v>
      </c>
      <c r="D76" s="108">
        <f t="shared" si="24"/>
        <v>176100</v>
      </c>
      <c r="E76" s="108">
        <f t="shared" si="24"/>
        <v>0</v>
      </c>
      <c r="F76" s="108">
        <f t="shared" si="24"/>
        <v>0</v>
      </c>
      <c r="G76" s="108">
        <f t="shared" si="24"/>
        <v>0</v>
      </c>
    </row>
    <row r="77" spans="1:7" x14ac:dyDescent="0.25">
      <c r="A77" s="109" t="s">
        <v>143</v>
      </c>
      <c r="B77" s="110" t="s">
        <v>144</v>
      </c>
      <c r="C77" s="111">
        <f>SUM(C78:C79)</f>
        <v>67763</v>
      </c>
      <c r="D77" s="111">
        <f t="shared" ref="D77:G77" si="25">SUM(D78:D79)</f>
        <v>176100</v>
      </c>
      <c r="E77" s="111">
        <f t="shared" si="25"/>
        <v>0</v>
      </c>
      <c r="F77" s="111">
        <f t="shared" si="25"/>
        <v>0</v>
      </c>
      <c r="G77" s="111">
        <f t="shared" si="25"/>
        <v>0</v>
      </c>
    </row>
    <row r="78" spans="1:7" x14ac:dyDescent="0.25">
      <c r="A78" s="112">
        <v>42</v>
      </c>
      <c r="B78" s="85" t="s">
        <v>112</v>
      </c>
      <c r="C78" s="113">
        <v>3000</v>
      </c>
      <c r="D78" s="114">
        <v>31600</v>
      </c>
      <c r="E78" s="113">
        <v>0</v>
      </c>
      <c r="F78" s="113">
        <v>0</v>
      </c>
      <c r="G78" s="113">
        <v>0</v>
      </c>
    </row>
    <row r="79" spans="1:7" x14ac:dyDescent="0.25">
      <c r="A79" s="112">
        <v>45</v>
      </c>
      <c r="B79" s="85" t="s">
        <v>313</v>
      </c>
      <c r="C79" s="113">
        <v>64763</v>
      </c>
      <c r="D79" s="114">
        <v>144500</v>
      </c>
      <c r="E79" s="113">
        <v>0</v>
      </c>
      <c r="F79" s="113">
        <v>0</v>
      </c>
      <c r="G79" s="113">
        <v>0</v>
      </c>
    </row>
    <row r="80" spans="1:7" ht="24" x14ac:dyDescent="0.25">
      <c r="A80" s="103" t="s">
        <v>282</v>
      </c>
      <c r="B80" s="104" t="s">
        <v>283</v>
      </c>
      <c r="C80" s="105">
        <f>SUM(C81)</f>
        <v>0</v>
      </c>
      <c r="D80" s="105">
        <f t="shared" ref="D80:G81" si="26">SUM(D81)</f>
        <v>0</v>
      </c>
      <c r="E80" s="105">
        <f t="shared" si="26"/>
        <v>0</v>
      </c>
      <c r="F80" s="105">
        <f t="shared" si="26"/>
        <v>110000</v>
      </c>
      <c r="G80" s="105">
        <f t="shared" si="26"/>
        <v>0</v>
      </c>
    </row>
    <row r="81" spans="1:7" x14ac:dyDescent="0.25">
      <c r="A81" s="106" t="s">
        <v>142</v>
      </c>
      <c r="B81" s="107" t="s">
        <v>18</v>
      </c>
      <c r="C81" s="108">
        <f>SUM(C82)</f>
        <v>0</v>
      </c>
      <c r="D81" s="108">
        <f t="shared" si="26"/>
        <v>0</v>
      </c>
      <c r="E81" s="108">
        <f t="shared" si="26"/>
        <v>0</v>
      </c>
      <c r="F81" s="108">
        <f t="shared" si="26"/>
        <v>110000</v>
      </c>
      <c r="G81" s="108">
        <f t="shared" si="26"/>
        <v>0</v>
      </c>
    </row>
    <row r="82" spans="1:7" x14ac:dyDescent="0.25">
      <c r="A82" s="109" t="s">
        <v>143</v>
      </c>
      <c r="B82" s="110" t="s">
        <v>144</v>
      </c>
      <c r="C82" s="111">
        <f>SUM(C83:C83)</f>
        <v>0</v>
      </c>
      <c r="D82" s="111">
        <f t="shared" ref="D82:G82" si="27">SUM(D83:D83)</f>
        <v>0</v>
      </c>
      <c r="E82" s="111">
        <f t="shared" si="27"/>
        <v>0</v>
      </c>
      <c r="F82" s="111">
        <f t="shared" si="27"/>
        <v>110000</v>
      </c>
      <c r="G82" s="111">
        <f t="shared" si="27"/>
        <v>0</v>
      </c>
    </row>
    <row r="83" spans="1:7" x14ac:dyDescent="0.25">
      <c r="A83" s="112">
        <v>45</v>
      </c>
      <c r="B83" s="85" t="s">
        <v>313</v>
      </c>
      <c r="C83" s="113">
        <v>0</v>
      </c>
      <c r="D83" s="114">
        <v>0</v>
      </c>
      <c r="E83" s="113">
        <v>0</v>
      </c>
      <c r="F83" s="113">
        <v>110000</v>
      </c>
      <c r="G83" s="113">
        <v>0</v>
      </c>
    </row>
    <row r="84" spans="1:7" ht="24" x14ac:dyDescent="0.25">
      <c r="A84" s="103" t="s">
        <v>221</v>
      </c>
      <c r="B84" s="104" t="s">
        <v>222</v>
      </c>
      <c r="C84" s="105">
        <f>SUM(C85)</f>
        <v>139698</v>
      </c>
      <c r="D84" s="105">
        <f t="shared" ref="D84:G85" si="28">SUM(D85)</f>
        <v>75000</v>
      </c>
      <c r="E84" s="105">
        <f t="shared" si="28"/>
        <v>0</v>
      </c>
      <c r="F84" s="105">
        <f t="shared" si="28"/>
        <v>0</v>
      </c>
      <c r="G84" s="105">
        <f t="shared" si="28"/>
        <v>0</v>
      </c>
    </row>
    <row r="85" spans="1:7" x14ac:dyDescent="0.25">
      <c r="A85" s="106" t="s">
        <v>142</v>
      </c>
      <c r="B85" s="107" t="s">
        <v>18</v>
      </c>
      <c r="C85" s="108">
        <f>SUM(C86)</f>
        <v>139698</v>
      </c>
      <c r="D85" s="108">
        <f t="shared" si="28"/>
        <v>75000</v>
      </c>
      <c r="E85" s="108">
        <f t="shared" si="28"/>
        <v>0</v>
      </c>
      <c r="F85" s="108">
        <f t="shared" si="28"/>
        <v>0</v>
      </c>
      <c r="G85" s="108">
        <f t="shared" si="28"/>
        <v>0</v>
      </c>
    </row>
    <row r="86" spans="1:7" x14ac:dyDescent="0.25">
      <c r="A86" s="109" t="s">
        <v>143</v>
      </c>
      <c r="B86" s="110" t="s">
        <v>144</v>
      </c>
      <c r="C86" s="111">
        <v>139698</v>
      </c>
      <c r="D86" s="111">
        <v>75000</v>
      </c>
      <c r="E86" s="111">
        <f>SUM(E87:E87)</f>
        <v>0</v>
      </c>
      <c r="F86" s="111">
        <f>SUM(F87:F87)</f>
        <v>0</v>
      </c>
      <c r="G86" s="111">
        <f>SUM(G87:G87)</f>
        <v>0</v>
      </c>
    </row>
    <row r="87" spans="1:7" x14ac:dyDescent="0.25">
      <c r="A87" s="112">
        <v>32</v>
      </c>
      <c r="B87" s="85" t="s">
        <v>32</v>
      </c>
      <c r="C87" s="113">
        <v>139698</v>
      </c>
      <c r="D87" s="114">
        <v>75000</v>
      </c>
      <c r="E87" s="113">
        <v>0</v>
      </c>
      <c r="F87" s="113">
        <v>0</v>
      </c>
      <c r="G87" s="113">
        <v>0</v>
      </c>
    </row>
    <row r="88" spans="1:7" ht="24" x14ac:dyDescent="0.25">
      <c r="A88" s="103" t="s">
        <v>223</v>
      </c>
      <c r="B88" s="104" t="s">
        <v>224</v>
      </c>
      <c r="C88" s="105">
        <f>SUM(C89+C92)</f>
        <v>0</v>
      </c>
      <c r="D88" s="105">
        <f t="shared" ref="D88:G88" si="29">SUM(D89+D92)</f>
        <v>1087330</v>
      </c>
      <c r="E88" s="105">
        <f t="shared" si="29"/>
        <v>865610</v>
      </c>
      <c r="F88" s="105">
        <f t="shared" si="29"/>
        <v>200000</v>
      </c>
      <c r="G88" s="105">
        <f t="shared" si="29"/>
        <v>0</v>
      </c>
    </row>
    <row r="89" spans="1:7" x14ac:dyDescent="0.25">
      <c r="A89" s="106" t="s">
        <v>142</v>
      </c>
      <c r="B89" s="107" t="s">
        <v>18</v>
      </c>
      <c r="C89" s="108">
        <f>SUM(C90)</f>
        <v>0</v>
      </c>
      <c r="D89" s="108">
        <f t="shared" ref="D89:G90" si="30">SUM(D90)</f>
        <v>165610</v>
      </c>
      <c r="E89" s="108">
        <f t="shared" si="30"/>
        <v>165610</v>
      </c>
      <c r="F89" s="108">
        <f t="shared" si="30"/>
        <v>0</v>
      </c>
      <c r="G89" s="108">
        <f t="shared" si="30"/>
        <v>0</v>
      </c>
    </row>
    <row r="90" spans="1:7" x14ac:dyDescent="0.25">
      <c r="A90" s="109" t="s">
        <v>143</v>
      </c>
      <c r="B90" s="110" t="s">
        <v>144</v>
      </c>
      <c r="C90" s="111">
        <f>SUM(C91)</f>
        <v>0</v>
      </c>
      <c r="D90" s="111">
        <f t="shared" si="30"/>
        <v>165610</v>
      </c>
      <c r="E90" s="111">
        <f t="shared" si="30"/>
        <v>165610</v>
      </c>
      <c r="F90" s="111">
        <f t="shared" si="30"/>
        <v>0</v>
      </c>
      <c r="G90" s="111">
        <f t="shared" si="30"/>
        <v>0</v>
      </c>
    </row>
    <row r="91" spans="1:7" x14ac:dyDescent="0.25">
      <c r="A91" s="112">
        <v>45</v>
      </c>
      <c r="B91" s="85" t="s">
        <v>313</v>
      </c>
      <c r="C91" s="113">
        <v>0</v>
      </c>
      <c r="D91" s="114">
        <v>165610</v>
      </c>
      <c r="E91" s="113">
        <v>165610</v>
      </c>
      <c r="F91" s="113">
        <v>0</v>
      </c>
      <c r="G91" s="113">
        <v>0</v>
      </c>
    </row>
    <row r="92" spans="1:7" x14ac:dyDescent="0.25">
      <c r="A92" s="106" t="s">
        <v>148</v>
      </c>
      <c r="B92" s="107" t="s">
        <v>149</v>
      </c>
      <c r="C92" s="108">
        <f>SUM(C93)</f>
        <v>0</v>
      </c>
      <c r="D92" s="108">
        <f t="shared" ref="D92:G93" si="31">SUM(D93)</f>
        <v>921720</v>
      </c>
      <c r="E92" s="108">
        <f t="shared" si="31"/>
        <v>700000</v>
      </c>
      <c r="F92" s="108">
        <f t="shared" si="31"/>
        <v>200000</v>
      </c>
      <c r="G92" s="108">
        <f t="shared" si="31"/>
        <v>0</v>
      </c>
    </row>
    <row r="93" spans="1:7" x14ac:dyDescent="0.25">
      <c r="A93" s="109" t="s">
        <v>225</v>
      </c>
      <c r="B93" s="110" t="s">
        <v>226</v>
      </c>
      <c r="C93" s="111">
        <f>SUM(C94)</f>
        <v>0</v>
      </c>
      <c r="D93" s="111">
        <f t="shared" si="31"/>
        <v>921720</v>
      </c>
      <c r="E93" s="111">
        <f t="shared" si="31"/>
        <v>700000</v>
      </c>
      <c r="F93" s="111">
        <f t="shared" si="31"/>
        <v>200000</v>
      </c>
      <c r="G93" s="111">
        <f t="shared" si="31"/>
        <v>0</v>
      </c>
    </row>
    <row r="94" spans="1:7" x14ac:dyDescent="0.25">
      <c r="A94" s="112">
        <v>45</v>
      </c>
      <c r="B94" s="85" t="s">
        <v>313</v>
      </c>
      <c r="C94" s="113">
        <v>0</v>
      </c>
      <c r="D94" s="114">
        <v>921720</v>
      </c>
      <c r="E94" s="113">
        <v>700000</v>
      </c>
      <c r="F94" s="113">
        <v>200000</v>
      </c>
      <c r="G94" s="113">
        <v>0</v>
      </c>
    </row>
    <row r="95" spans="1:7" ht="24" x14ac:dyDescent="0.25">
      <c r="A95" s="103" t="s">
        <v>280</v>
      </c>
      <c r="B95" s="104" t="s">
        <v>281</v>
      </c>
      <c r="C95" s="105">
        <f>SUM(C96)</f>
        <v>0</v>
      </c>
      <c r="D95" s="105">
        <f t="shared" ref="D95:G96" si="32">SUM(D96)</f>
        <v>0</v>
      </c>
      <c r="E95" s="105">
        <f t="shared" si="32"/>
        <v>5000</v>
      </c>
      <c r="F95" s="105">
        <f t="shared" si="32"/>
        <v>95000</v>
      </c>
      <c r="G95" s="105">
        <f t="shared" si="32"/>
        <v>0</v>
      </c>
    </row>
    <row r="96" spans="1:7" x14ac:dyDescent="0.25">
      <c r="A96" s="106" t="s">
        <v>142</v>
      </c>
      <c r="B96" s="107" t="s">
        <v>18</v>
      </c>
      <c r="C96" s="108">
        <f>SUM(C97)</f>
        <v>0</v>
      </c>
      <c r="D96" s="108">
        <f t="shared" si="32"/>
        <v>0</v>
      </c>
      <c r="E96" s="108">
        <f t="shared" si="32"/>
        <v>5000</v>
      </c>
      <c r="F96" s="108">
        <f t="shared" si="32"/>
        <v>95000</v>
      </c>
      <c r="G96" s="108">
        <f t="shared" si="32"/>
        <v>0</v>
      </c>
    </row>
    <row r="97" spans="1:7" x14ac:dyDescent="0.25">
      <c r="A97" s="109" t="s">
        <v>143</v>
      </c>
      <c r="B97" s="110" t="s">
        <v>144</v>
      </c>
      <c r="C97" s="111">
        <v>0</v>
      </c>
      <c r="D97" s="111">
        <v>0</v>
      </c>
      <c r="E97" s="111">
        <v>5000</v>
      </c>
      <c r="F97" s="111">
        <v>95000</v>
      </c>
      <c r="G97" s="111">
        <v>0</v>
      </c>
    </row>
    <row r="98" spans="1:7" x14ac:dyDescent="0.25">
      <c r="A98" s="112">
        <v>32</v>
      </c>
      <c r="B98" s="85" t="s">
        <v>32</v>
      </c>
      <c r="C98" s="113">
        <v>0</v>
      </c>
      <c r="D98" s="114">
        <v>0</v>
      </c>
      <c r="E98" s="113">
        <v>5000</v>
      </c>
      <c r="F98" s="113">
        <v>95000</v>
      </c>
      <c r="G98" s="113">
        <v>0</v>
      </c>
    </row>
    <row r="99" spans="1:7" ht="24" x14ac:dyDescent="0.25">
      <c r="A99" s="116" t="s">
        <v>227</v>
      </c>
      <c r="B99" s="117" t="s">
        <v>228</v>
      </c>
      <c r="C99" s="118">
        <f>SUM(C100+C135+C146+C172+C244+C255+C262+C273)</f>
        <v>135405</v>
      </c>
      <c r="D99" s="118">
        <f>SUM(D100+D135+D146+D172+D244+D255+D262+D273)</f>
        <v>222427</v>
      </c>
      <c r="E99" s="118">
        <f>SUM(E100+E135+E146+E172+E244+E255+E262+E273)</f>
        <v>236556</v>
      </c>
      <c r="F99" s="118">
        <f>SUM(F100+F135+F146+F172+F244+F255+F262+F273)</f>
        <v>236556</v>
      </c>
      <c r="G99" s="118">
        <f>SUM(G100+G135+G146+G172+G244+G255+G262+G273)</f>
        <v>236556</v>
      </c>
    </row>
    <row r="100" spans="1:7" x14ac:dyDescent="0.25">
      <c r="A100" s="100" t="s">
        <v>229</v>
      </c>
      <c r="B100" s="101" t="s">
        <v>230</v>
      </c>
      <c r="C100" s="102">
        <f>SUM(C101+C108+C118)</f>
        <v>51989</v>
      </c>
      <c r="D100" s="102">
        <f>SUM(D101+D108+D118)</f>
        <v>51050</v>
      </c>
      <c r="E100" s="102">
        <f>SUM(E101+E108+E118)</f>
        <v>98700</v>
      </c>
      <c r="F100" s="102">
        <f>SUM(F101+F108+F118)</f>
        <v>98700</v>
      </c>
      <c r="G100" s="102">
        <f>SUM(G101+G108+G118)</f>
        <v>98700</v>
      </c>
    </row>
    <row r="101" spans="1:7" ht="24" x14ac:dyDescent="0.25">
      <c r="A101" s="103" t="s">
        <v>231</v>
      </c>
      <c r="B101" s="104" t="s">
        <v>232</v>
      </c>
      <c r="C101" s="105">
        <f>SUM(C102+C105)</f>
        <v>45705</v>
      </c>
      <c r="D101" s="105">
        <f>SUM(D102+D105)</f>
        <v>42000</v>
      </c>
      <c r="E101" s="105">
        <f>SUM(E102+E105)</f>
        <v>18000</v>
      </c>
      <c r="F101" s="105">
        <f>SUM(F102+F105)</f>
        <v>18000</v>
      </c>
      <c r="G101" s="105">
        <f>SUM(G102+G105)</f>
        <v>18000</v>
      </c>
    </row>
    <row r="102" spans="1:7" x14ac:dyDescent="0.25">
      <c r="A102" s="106" t="s">
        <v>142</v>
      </c>
      <c r="B102" s="107" t="s">
        <v>18</v>
      </c>
      <c r="C102" s="108">
        <f>SUM(C103)</f>
        <v>42528</v>
      </c>
      <c r="D102" s="108">
        <f t="shared" ref="D102:G102" si="33">SUM(D103)</f>
        <v>38000</v>
      </c>
      <c r="E102" s="108">
        <f t="shared" si="33"/>
        <v>13000</v>
      </c>
      <c r="F102" s="108">
        <f t="shared" si="33"/>
        <v>13000</v>
      </c>
      <c r="G102" s="108">
        <f t="shared" si="33"/>
        <v>13000</v>
      </c>
    </row>
    <row r="103" spans="1:7" x14ac:dyDescent="0.25">
      <c r="A103" s="109" t="s">
        <v>143</v>
      </c>
      <c r="B103" s="110" t="s">
        <v>144</v>
      </c>
      <c r="C103" s="111">
        <v>42528</v>
      </c>
      <c r="D103" s="111">
        <v>38000</v>
      </c>
      <c r="E103" s="111">
        <v>13000</v>
      </c>
      <c r="F103" s="111">
        <v>13000</v>
      </c>
      <c r="G103" s="111">
        <v>13000</v>
      </c>
    </row>
    <row r="104" spans="1:7" x14ac:dyDescent="0.25">
      <c r="A104" s="112">
        <v>32</v>
      </c>
      <c r="B104" s="85" t="s">
        <v>32</v>
      </c>
      <c r="C104" s="113">
        <v>42528</v>
      </c>
      <c r="D104" s="114">
        <v>38000</v>
      </c>
      <c r="E104" s="113">
        <v>13000</v>
      </c>
      <c r="F104" s="113">
        <v>13000</v>
      </c>
      <c r="G104" s="113">
        <v>13000</v>
      </c>
    </row>
    <row r="105" spans="1:7" x14ac:dyDescent="0.25">
      <c r="A105" s="106" t="s">
        <v>195</v>
      </c>
      <c r="B105" s="107" t="s">
        <v>36</v>
      </c>
      <c r="C105" s="108">
        <f>SUM(C106)</f>
        <v>3177</v>
      </c>
      <c r="D105" s="108">
        <f t="shared" ref="D105:G105" si="34">SUM(D106)</f>
        <v>4000</v>
      </c>
      <c r="E105" s="108">
        <f t="shared" si="34"/>
        <v>5000</v>
      </c>
      <c r="F105" s="108">
        <f t="shared" si="34"/>
        <v>5000</v>
      </c>
      <c r="G105" s="108">
        <f t="shared" si="34"/>
        <v>5000</v>
      </c>
    </row>
    <row r="106" spans="1:7" x14ac:dyDescent="0.25">
      <c r="A106" s="109" t="s">
        <v>196</v>
      </c>
      <c r="B106" s="110" t="s">
        <v>197</v>
      </c>
      <c r="C106" s="111">
        <v>3177</v>
      </c>
      <c r="D106" s="111">
        <v>4000</v>
      </c>
      <c r="E106" s="111">
        <v>5000</v>
      </c>
      <c r="F106" s="111">
        <v>5000</v>
      </c>
      <c r="G106" s="111">
        <v>5000</v>
      </c>
    </row>
    <row r="107" spans="1:7" x14ac:dyDescent="0.25">
      <c r="A107" s="112">
        <v>32</v>
      </c>
      <c r="B107" s="85" t="s">
        <v>32</v>
      </c>
      <c r="C107" s="113">
        <v>3177</v>
      </c>
      <c r="D107" s="114">
        <v>4000</v>
      </c>
      <c r="E107" s="113">
        <v>5000</v>
      </c>
      <c r="F107" s="113">
        <v>5000</v>
      </c>
      <c r="G107" s="113">
        <v>5000</v>
      </c>
    </row>
    <row r="108" spans="1:7" ht="24" x14ac:dyDescent="0.25">
      <c r="A108" s="103" t="s">
        <v>270</v>
      </c>
      <c r="B108" s="104" t="s">
        <v>271</v>
      </c>
      <c r="C108" s="105">
        <f>SUM(C109+C112+C115)</f>
        <v>6284</v>
      </c>
      <c r="D108" s="105">
        <f>SUM(D109+D112+D115)</f>
        <v>0</v>
      </c>
      <c r="E108" s="105">
        <f>SUM(E109+E112+E115)</f>
        <v>7100</v>
      </c>
      <c r="F108" s="105">
        <f>SUM(F109+F112+F115)</f>
        <v>7100</v>
      </c>
      <c r="G108" s="105">
        <f>SUM(G109+G112+G115)</f>
        <v>7100</v>
      </c>
    </row>
    <row r="109" spans="1:7" x14ac:dyDescent="0.25">
      <c r="A109" s="106" t="s">
        <v>142</v>
      </c>
      <c r="B109" s="107" t="s">
        <v>18</v>
      </c>
      <c r="C109" s="108">
        <f>SUM(C110)</f>
        <v>2573</v>
      </c>
      <c r="D109" s="108">
        <f t="shared" ref="D109:G109" si="35">SUM(D110)</f>
        <v>0</v>
      </c>
      <c r="E109" s="108">
        <f t="shared" si="35"/>
        <v>2400</v>
      </c>
      <c r="F109" s="108">
        <f t="shared" si="35"/>
        <v>2400</v>
      </c>
      <c r="G109" s="108">
        <f t="shared" si="35"/>
        <v>2400</v>
      </c>
    </row>
    <row r="110" spans="1:7" x14ac:dyDescent="0.25">
      <c r="A110" s="109" t="s">
        <v>143</v>
      </c>
      <c r="B110" s="110" t="s">
        <v>144</v>
      </c>
      <c r="C110" s="111">
        <v>2573</v>
      </c>
      <c r="D110" s="111">
        <v>0</v>
      </c>
      <c r="E110" s="111">
        <v>2400</v>
      </c>
      <c r="F110" s="111">
        <v>2400</v>
      </c>
      <c r="G110" s="111">
        <v>2400</v>
      </c>
    </row>
    <row r="111" spans="1:7" x14ac:dyDescent="0.25">
      <c r="A111" s="112">
        <v>32</v>
      </c>
      <c r="B111" s="85" t="s">
        <v>32</v>
      </c>
      <c r="C111" s="113">
        <v>2573</v>
      </c>
      <c r="D111" s="114">
        <v>0</v>
      </c>
      <c r="E111" s="113">
        <v>2400</v>
      </c>
      <c r="F111" s="113">
        <v>2400</v>
      </c>
      <c r="G111" s="113">
        <v>2400</v>
      </c>
    </row>
    <row r="112" spans="1:7" x14ac:dyDescent="0.25">
      <c r="A112" s="106" t="s">
        <v>195</v>
      </c>
      <c r="B112" s="107" t="s">
        <v>36</v>
      </c>
      <c r="C112" s="108">
        <f>SUM(C113)</f>
        <v>2391</v>
      </c>
      <c r="D112" s="108">
        <f t="shared" ref="D112:G112" si="36">SUM(D113)</f>
        <v>0</v>
      </c>
      <c r="E112" s="108">
        <f t="shared" si="36"/>
        <v>2700</v>
      </c>
      <c r="F112" s="108">
        <f t="shared" si="36"/>
        <v>2700</v>
      </c>
      <c r="G112" s="108">
        <f t="shared" si="36"/>
        <v>2700</v>
      </c>
    </row>
    <row r="113" spans="1:7" x14ac:dyDescent="0.25">
      <c r="A113" s="109" t="s">
        <v>196</v>
      </c>
      <c r="B113" s="110" t="s">
        <v>197</v>
      </c>
      <c r="C113" s="111">
        <v>2391</v>
      </c>
      <c r="D113" s="111">
        <v>0</v>
      </c>
      <c r="E113" s="111">
        <v>2700</v>
      </c>
      <c r="F113" s="111">
        <v>2700</v>
      </c>
      <c r="G113" s="111">
        <v>2700</v>
      </c>
    </row>
    <row r="114" spans="1:7" x14ac:dyDescent="0.25">
      <c r="A114" s="112">
        <v>32</v>
      </c>
      <c r="B114" s="85" t="s">
        <v>32</v>
      </c>
      <c r="C114" s="113">
        <v>2391</v>
      </c>
      <c r="D114" s="114">
        <v>0</v>
      </c>
      <c r="E114" s="113">
        <v>2700</v>
      </c>
      <c r="F114" s="113">
        <v>2700</v>
      </c>
      <c r="G114" s="113">
        <v>2700</v>
      </c>
    </row>
    <row r="115" spans="1:7" x14ac:dyDescent="0.25">
      <c r="A115" s="106" t="s">
        <v>148</v>
      </c>
      <c r="B115" s="107" t="s">
        <v>149</v>
      </c>
      <c r="C115" s="108">
        <f>SUM(C116)</f>
        <v>1320</v>
      </c>
      <c r="D115" s="108">
        <f t="shared" ref="D115:G116" si="37">SUM(D116)</f>
        <v>0</v>
      </c>
      <c r="E115" s="108">
        <f t="shared" si="37"/>
        <v>2000</v>
      </c>
      <c r="F115" s="108">
        <f t="shared" si="37"/>
        <v>2000</v>
      </c>
      <c r="G115" s="108">
        <f t="shared" si="37"/>
        <v>2000</v>
      </c>
    </row>
    <row r="116" spans="1:7" x14ac:dyDescent="0.25">
      <c r="A116" s="109" t="s">
        <v>237</v>
      </c>
      <c r="B116" s="110" t="s">
        <v>238</v>
      </c>
      <c r="C116" s="111">
        <f>SUM(C117)</f>
        <v>1320</v>
      </c>
      <c r="D116" s="111">
        <f t="shared" si="37"/>
        <v>0</v>
      </c>
      <c r="E116" s="111">
        <f t="shared" si="37"/>
        <v>2000</v>
      </c>
      <c r="F116" s="111">
        <f t="shared" si="37"/>
        <v>2000</v>
      </c>
      <c r="G116" s="111">
        <f t="shared" si="37"/>
        <v>2000</v>
      </c>
    </row>
    <row r="117" spans="1:7" x14ac:dyDescent="0.25">
      <c r="A117" s="112">
        <v>32</v>
      </c>
      <c r="B117" s="85" t="s">
        <v>32</v>
      </c>
      <c r="C117" s="113">
        <v>1320</v>
      </c>
      <c r="D117" s="114">
        <v>0</v>
      </c>
      <c r="E117" s="113">
        <v>2000</v>
      </c>
      <c r="F117" s="113">
        <v>2000</v>
      </c>
      <c r="G117" s="113">
        <v>2000</v>
      </c>
    </row>
    <row r="118" spans="1:7" ht="24" x14ac:dyDescent="0.25">
      <c r="A118" s="103" t="s">
        <v>233</v>
      </c>
      <c r="B118" s="104" t="s">
        <v>234</v>
      </c>
      <c r="C118" s="105">
        <f>SUM(C119+C122+C125+C128)</f>
        <v>0</v>
      </c>
      <c r="D118" s="105">
        <f>SUM(D119+D122+D125+D128)</f>
        <v>9050</v>
      </c>
      <c r="E118" s="105">
        <f>SUM(E119+E122+E125+E128)</f>
        <v>73600</v>
      </c>
      <c r="F118" s="105">
        <f>SUM(F119+F122+F125+F128)</f>
        <v>73600</v>
      </c>
      <c r="G118" s="105">
        <f>SUM(G119+G122+G125+G128)</f>
        <v>73600</v>
      </c>
    </row>
    <row r="119" spans="1:7" x14ac:dyDescent="0.25">
      <c r="A119" s="106" t="s">
        <v>142</v>
      </c>
      <c r="B119" s="107" t="s">
        <v>18</v>
      </c>
      <c r="C119" s="108">
        <f>SUM(C120)</f>
        <v>0</v>
      </c>
      <c r="D119" s="108">
        <f t="shared" ref="D119:G120" si="38">SUM(D120)</f>
        <v>0</v>
      </c>
      <c r="E119" s="108">
        <f t="shared" si="38"/>
        <v>5000</v>
      </c>
      <c r="F119" s="108">
        <f t="shared" si="38"/>
        <v>5000</v>
      </c>
      <c r="G119" s="108">
        <f t="shared" si="38"/>
        <v>5000</v>
      </c>
    </row>
    <row r="120" spans="1:7" x14ac:dyDescent="0.25">
      <c r="A120" s="109" t="s">
        <v>143</v>
      </c>
      <c r="B120" s="110" t="s">
        <v>144</v>
      </c>
      <c r="C120" s="111">
        <f>SUM(C121)</f>
        <v>0</v>
      </c>
      <c r="D120" s="111">
        <f t="shared" si="38"/>
        <v>0</v>
      </c>
      <c r="E120" s="111">
        <f t="shared" si="38"/>
        <v>5000</v>
      </c>
      <c r="F120" s="111">
        <f t="shared" si="38"/>
        <v>5000</v>
      </c>
      <c r="G120" s="111">
        <f t="shared" si="38"/>
        <v>5000</v>
      </c>
    </row>
    <row r="121" spans="1:7" x14ac:dyDescent="0.25">
      <c r="A121" s="112">
        <v>32</v>
      </c>
      <c r="B121" s="85" t="s">
        <v>32</v>
      </c>
      <c r="C121" s="113">
        <v>0</v>
      </c>
      <c r="D121" s="114">
        <v>0</v>
      </c>
      <c r="E121" s="113">
        <v>5000</v>
      </c>
      <c r="F121" s="113">
        <v>5000</v>
      </c>
      <c r="G121" s="113">
        <v>5000</v>
      </c>
    </row>
    <row r="122" spans="1:7" x14ac:dyDescent="0.25">
      <c r="A122" s="106" t="s">
        <v>195</v>
      </c>
      <c r="B122" s="107" t="s">
        <v>36</v>
      </c>
      <c r="C122" s="108">
        <f>SUM(C123)</f>
        <v>0</v>
      </c>
      <c r="D122" s="108">
        <f t="shared" ref="D122:G122" si="39">SUM(D123)</f>
        <v>2400</v>
      </c>
      <c r="E122" s="108">
        <f t="shared" si="39"/>
        <v>3600</v>
      </c>
      <c r="F122" s="108">
        <f t="shared" si="39"/>
        <v>3600</v>
      </c>
      <c r="G122" s="108">
        <f t="shared" si="39"/>
        <v>3600</v>
      </c>
    </row>
    <row r="123" spans="1:7" x14ac:dyDescent="0.25">
      <c r="A123" s="109" t="s">
        <v>196</v>
      </c>
      <c r="B123" s="110" t="s">
        <v>197</v>
      </c>
      <c r="C123" s="111">
        <f>SUM(C124:C124)</f>
        <v>0</v>
      </c>
      <c r="D123" s="111">
        <v>2400</v>
      </c>
      <c r="E123" s="111">
        <v>3600</v>
      </c>
      <c r="F123" s="111">
        <v>3600</v>
      </c>
      <c r="G123" s="111">
        <v>3600</v>
      </c>
    </row>
    <row r="124" spans="1:7" x14ac:dyDescent="0.25">
      <c r="A124" s="112">
        <v>32</v>
      </c>
      <c r="B124" s="85" t="s">
        <v>32</v>
      </c>
      <c r="C124" s="113">
        <v>0</v>
      </c>
      <c r="D124" s="114">
        <v>2400</v>
      </c>
      <c r="E124" s="113">
        <v>3600</v>
      </c>
      <c r="F124" s="113">
        <v>3600</v>
      </c>
      <c r="G124" s="113">
        <v>3600</v>
      </c>
    </row>
    <row r="125" spans="1:7" x14ac:dyDescent="0.25">
      <c r="A125" s="106" t="s">
        <v>183</v>
      </c>
      <c r="B125" s="107" t="s">
        <v>184</v>
      </c>
      <c r="C125" s="108">
        <f>SUM(C126)</f>
        <v>0</v>
      </c>
      <c r="D125" s="108">
        <f t="shared" ref="D125:G125" si="40">SUM(D126)</f>
        <v>3400</v>
      </c>
      <c r="E125" s="108">
        <f t="shared" si="40"/>
        <v>0</v>
      </c>
      <c r="F125" s="108">
        <f t="shared" si="40"/>
        <v>0</v>
      </c>
      <c r="G125" s="108">
        <f t="shared" si="40"/>
        <v>0</v>
      </c>
    </row>
    <row r="126" spans="1:7" x14ac:dyDescent="0.25">
      <c r="A126" s="109" t="s">
        <v>235</v>
      </c>
      <c r="B126" s="110" t="s">
        <v>236</v>
      </c>
      <c r="C126" s="111">
        <f>SUM(C127:C127)</f>
        <v>0</v>
      </c>
      <c r="D126" s="111">
        <v>3400</v>
      </c>
      <c r="E126" s="111">
        <f>SUM(E127:E127)</f>
        <v>0</v>
      </c>
      <c r="F126" s="111">
        <f>SUM(F127:F127)</f>
        <v>0</v>
      </c>
      <c r="G126" s="111">
        <f>SUM(G127:G127)</f>
        <v>0</v>
      </c>
    </row>
    <row r="127" spans="1:7" x14ac:dyDescent="0.25">
      <c r="A127" s="112">
        <v>32</v>
      </c>
      <c r="B127" s="85" t="s">
        <v>32</v>
      </c>
      <c r="C127" s="113">
        <v>0</v>
      </c>
      <c r="D127" s="114">
        <v>3400</v>
      </c>
      <c r="E127" s="113">
        <v>0</v>
      </c>
      <c r="F127" s="113">
        <v>0</v>
      </c>
      <c r="G127" s="113">
        <v>0</v>
      </c>
    </row>
    <row r="128" spans="1:7" x14ac:dyDescent="0.25">
      <c r="A128" s="106" t="s">
        <v>148</v>
      </c>
      <c r="B128" s="107" t="s">
        <v>149</v>
      </c>
      <c r="C128" s="108">
        <f>SUM(C129+C131+C133)</f>
        <v>0</v>
      </c>
      <c r="D128" s="108">
        <f>SUM(D129+D131+D133)</f>
        <v>3250</v>
      </c>
      <c r="E128" s="108">
        <f>SUM(E129+E131+E133)</f>
        <v>65000</v>
      </c>
      <c r="F128" s="108">
        <f>SUM(F129+F131+F133)</f>
        <v>65000</v>
      </c>
      <c r="G128" s="108">
        <f>SUM(G129+G131+G133)</f>
        <v>65000</v>
      </c>
    </row>
    <row r="129" spans="1:7" x14ac:dyDescent="0.25">
      <c r="A129" s="109" t="s">
        <v>150</v>
      </c>
      <c r="B129" s="110" t="s">
        <v>151</v>
      </c>
      <c r="C129" s="111">
        <v>0</v>
      </c>
      <c r="D129" s="111">
        <v>0</v>
      </c>
      <c r="E129" s="111">
        <v>5000</v>
      </c>
      <c r="F129" s="111">
        <v>5000</v>
      </c>
      <c r="G129" s="111">
        <v>5000</v>
      </c>
    </row>
    <row r="130" spans="1:7" x14ac:dyDescent="0.25">
      <c r="A130" s="112">
        <v>32</v>
      </c>
      <c r="B130" s="85" t="s">
        <v>32</v>
      </c>
      <c r="C130" s="113">
        <v>0</v>
      </c>
      <c r="D130" s="114">
        <v>0</v>
      </c>
      <c r="E130" s="113">
        <v>5000</v>
      </c>
      <c r="F130" s="113">
        <v>5000</v>
      </c>
      <c r="G130" s="113">
        <v>5000</v>
      </c>
    </row>
    <row r="131" spans="1:7" x14ac:dyDescent="0.25">
      <c r="A131" s="109" t="s">
        <v>237</v>
      </c>
      <c r="B131" s="110" t="s">
        <v>238</v>
      </c>
      <c r="C131" s="111">
        <v>0</v>
      </c>
      <c r="D131" s="111">
        <v>3250</v>
      </c>
      <c r="E131" s="111">
        <v>0</v>
      </c>
      <c r="F131" s="111">
        <v>0</v>
      </c>
      <c r="G131" s="111">
        <v>0</v>
      </c>
    </row>
    <row r="132" spans="1:7" x14ac:dyDescent="0.25">
      <c r="A132" s="112">
        <v>32</v>
      </c>
      <c r="B132" s="85" t="s">
        <v>32</v>
      </c>
      <c r="C132" s="113">
        <v>0</v>
      </c>
      <c r="D132" s="114">
        <v>3250</v>
      </c>
      <c r="E132" s="113">
        <v>0</v>
      </c>
      <c r="F132" s="113">
        <v>0</v>
      </c>
      <c r="G132" s="113">
        <v>0</v>
      </c>
    </row>
    <row r="133" spans="1:7" x14ac:dyDescent="0.25">
      <c r="A133" s="109" t="s">
        <v>225</v>
      </c>
      <c r="B133" s="110" t="s">
        <v>226</v>
      </c>
      <c r="C133" s="111">
        <v>0</v>
      </c>
      <c r="D133" s="111">
        <v>0</v>
      </c>
      <c r="E133" s="111">
        <v>60000</v>
      </c>
      <c r="F133" s="111">
        <v>60000</v>
      </c>
      <c r="G133" s="111">
        <v>60000</v>
      </c>
    </row>
    <row r="134" spans="1:7" x14ac:dyDescent="0.25">
      <c r="A134" s="112">
        <v>32</v>
      </c>
      <c r="B134" s="85" t="s">
        <v>32</v>
      </c>
      <c r="C134" s="119">
        <v>0</v>
      </c>
      <c r="D134" s="119">
        <v>0</v>
      </c>
      <c r="E134" s="119">
        <v>60000</v>
      </c>
      <c r="F134" s="119">
        <v>60000</v>
      </c>
      <c r="G134" s="119">
        <v>60000</v>
      </c>
    </row>
    <row r="135" spans="1:7" x14ac:dyDescent="0.25">
      <c r="A135" s="100" t="s">
        <v>239</v>
      </c>
      <c r="B135" s="101" t="s">
        <v>240</v>
      </c>
      <c r="C135" s="102">
        <f>SUM(C136)</f>
        <v>18000</v>
      </c>
      <c r="D135" s="102">
        <f t="shared" ref="D135:G135" si="41">SUM(D136)</f>
        <v>3000</v>
      </c>
      <c r="E135" s="102">
        <f t="shared" si="41"/>
        <v>0</v>
      </c>
      <c r="F135" s="102">
        <f t="shared" si="41"/>
        <v>0</v>
      </c>
      <c r="G135" s="102">
        <f t="shared" si="41"/>
        <v>0</v>
      </c>
    </row>
    <row r="136" spans="1:7" ht="24" x14ac:dyDescent="0.25">
      <c r="A136" s="103" t="s">
        <v>241</v>
      </c>
      <c r="B136" s="104" t="s">
        <v>242</v>
      </c>
      <c r="C136" s="105">
        <f>SUM(C137+C140+C143)</f>
        <v>18000</v>
      </c>
      <c r="D136" s="105">
        <f>SUM(D137+D140+D143)</f>
        <v>3000</v>
      </c>
      <c r="E136" s="105">
        <f>SUM(E137+E140+E143)</f>
        <v>0</v>
      </c>
      <c r="F136" s="105">
        <f>SUM(F137+F140+F143)</f>
        <v>0</v>
      </c>
      <c r="G136" s="105">
        <f>SUM(G137+G140+G143)</f>
        <v>0</v>
      </c>
    </row>
    <row r="137" spans="1:7" x14ac:dyDescent="0.25">
      <c r="A137" s="106" t="s">
        <v>142</v>
      </c>
      <c r="B137" s="107" t="s">
        <v>18</v>
      </c>
      <c r="C137" s="108">
        <f>SUM(C138)</f>
        <v>9229</v>
      </c>
      <c r="D137" s="108">
        <f t="shared" ref="D137:G137" si="42">SUM(D138)</f>
        <v>2000</v>
      </c>
      <c r="E137" s="108">
        <f t="shared" si="42"/>
        <v>0</v>
      </c>
      <c r="F137" s="108">
        <f t="shared" si="42"/>
        <v>0</v>
      </c>
      <c r="G137" s="108">
        <f t="shared" si="42"/>
        <v>0</v>
      </c>
    </row>
    <row r="138" spans="1:7" x14ac:dyDescent="0.25">
      <c r="A138" s="109" t="s">
        <v>143</v>
      </c>
      <c r="B138" s="110" t="s">
        <v>144</v>
      </c>
      <c r="C138" s="111">
        <v>9229</v>
      </c>
      <c r="D138" s="111">
        <v>2000</v>
      </c>
      <c r="E138" s="111">
        <f>SUM(E139:E139)</f>
        <v>0</v>
      </c>
      <c r="F138" s="111">
        <f>SUM(F139:F139)</f>
        <v>0</v>
      </c>
      <c r="G138" s="111">
        <f>SUM(G139:G139)</f>
        <v>0</v>
      </c>
    </row>
    <row r="139" spans="1:7" x14ac:dyDescent="0.25">
      <c r="A139" s="112">
        <v>32</v>
      </c>
      <c r="B139" s="85" t="s">
        <v>32</v>
      </c>
      <c r="C139" s="113">
        <v>9229</v>
      </c>
      <c r="D139" s="114">
        <v>2000</v>
      </c>
      <c r="E139" s="113">
        <v>0</v>
      </c>
      <c r="F139" s="113">
        <v>0</v>
      </c>
      <c r="G139" s="113">
        <v>0</v>
      </c>
    </row>
    <row r="140" spans="1:7" x14ac:dyDescent="0.25">
      <c r="A140" s="106" t="s">
        <v>195</v>
      </c>
      <c r="B140" s="107" t="s">
        <v>36</v>
      </c>
      <c r="C140" s="108">
        <f>SUM(C141)</f>
        <v>6780</v>
      </c>
      <c r="D140" s="108">
        <f t="shared" ref="D140:G140" si="43">SUM(D141)</f>
        <v>1000</v>
      </c>
      <c r="E140" s="108">
        <f t="shared" si="43"/>
        <v>0</v>
      </c>
      <c r="F140" s="108">
        <f t="shared" si="43"/>
        <v>0</v>
      </c>
      <c r="G140" s="108">
        <f t="shared" si="43"/>
        <v>0</v>
      </c>
    </row>
    <row r="141" spans="1:7" x14ac:dyDescent="0.25">
      <c r="A141" s="109" t="s">
        <v>196</v>
      </c>
      <c r="B141" s="110" t="s">
        <v>197</v>
      </c>
      <c r="C141" s="111">
        <v>6780</v>
      </c>
      <c r="D141" s="111">
        <v>1000</v>
      </c>
      <c r="E141" s="111">
        <f>SUM(E142:E142)</f>
        <v>0</v>
      </c>
      <c r="F141" s="111">
        <f>SUM(F142:F142)</f>
        <v>0</v>
      </c>
      <c r="G141" s="111">
        <f>SUM(G142:G142)</f>
        <v>0</v>
      </c>
    </row>
    <row r="142" spans="1:7" x14ac:dyDescent="0.25">
      <c r="A142" s="112">
        <v>32</v>
      </c>
      <c r="B142" s="85" t="s">
        <v>32</v>
      </c>
      <c r="C142" s="113">
        <v>6780</v>
      </c>
      <c r="D142" s="114">
        <v>1000</v>
      </c>
      <c r="E142" s="113">
        <v>0</v>
      </c>
      <c r="F142" s="113">
        <v>0</v>
      </c>
      <c r="G142" s="113">
        <v>0</v>
      </c>
    </row>
    <row r="143" spans="1:7" x14ac:dyDescent="0.25">
      <c r="A143" s="106" t="s">
        <v>148</v>
      </c>
      <c r="B143" s="107" t="s">
        <v>149</v>
      </c>
      <c r="C143" s="108">
        <f>SUM(C144)</f>
        <v>1991</v>
      </c>
      <c r="D143" s="108">
        <f t="shared" ref="D143:G144" si="44">SUM(D144)</f>
        <v>0</v>
      </c>
      <c r="E143" s="108">
        <f t="shared" si="44"/>
        <v>0</v>
      </c>
      <c r="F143" s="108">
        <f t="shared" si="44"/>
        <v>0</v>
      </c>
      <c r="G143" s="108">
        <f t="shared" si="44"/>
        <v>0</v>
      </c>
    </row>
    <row r="144" spans="1:7" x14ac:dyDescent="0.25">
      <c r="A144" s="109" t="s">
        <v>150</v>
      </c>
      <c r="B144" s="110" t="s">
        <v>151</v>
      </c>
      <c r="C144" s="111">
        <f>SUM(C145)</f>
        <v>1991</v>
      </c>
      <c r="D144" s="111">
        <f t="shared" si="44"/>
        <v>0</v>
      </c>
      <c r="E144" s="111">
        <f t="shared" si="44"/>
        <v>0</v>
      </c>
      <c r="F144" s="111">
        <f t="shared" si="44"/>
        <v>0</v>
      </c>
      <c r="G144" s="111">
        <f t="shared" si="44"/>
        <v>0</v>
      </c>
    </row>
    <row r="145" spans="1:7" x14ac:dyDescent="0.25">
      <c r="A145" s="112">
        <v>32</v>
      </c>
      <c r="B145" s="85" t="s">
        <v>32</v>
      </c>
      <c r="C145" s="113">
        <v>1991</v>
      </c>
      <c r="D145" s="114">
        <v>0</v>
      </c>
      <c r="E145" s="113">
        <v>0</v>
      </c>
      <c r="F145" s="113">
        <v>0</v>
      </c>
      <c r="G145" s="113">
        <v>0</v>
      </c>
    </row>
    <row r="146" spans="1:7" x14ac:dyDescent="0.25">
      <c r="A146" s="100" t="s">
        <v>243</v>
      </c>
      <c r="B146" s="101" t="s">
        <v>244</v>
      </c>
      <c r="C146" s="102">
        <f>SUM(C147+C156+C165)</f>
        <v>15800</v>
      </c>
      <c r="D146" s="102">
        <f>SUM(D147+D156+D165)</f>
        <v>95180</v>
      </c>
      <c r="E146" s="102">
        <f>SUM(E147+E156+E165)</f>
        <v>40780</v>
      </c>
      <c r="F146" s="102">
        <f>SUM(F147+F156+F165)</f>
        <v>40780</v>
      </c>
      <c r="G146" s="102">
        <f>SUM(G147+G156+G165)</f>
        <v>40780</v>
      </c>
    </row>
    <row r="147" spans="1:7" ht="24" x14ac:dyDescent="0.25">
      <c r="A147" s="103" t="s">
        <v>231</v>
      </c>
      <c r="B147" s="104" t="s">
        <v>245</v>
      </c>
      <c r="C147" s="105">
        <f>SUM(C148+C151)</f>
        <v>9900</v>
      </c>
      <c r="D147" s="105">
        <f>SUM(D148+D151)</f>
        <v>26635</v>
      </c>
      <c r="E147" s="105">
        <f>SUM(E148+E151)</f>
        <v>26635</v>
      </c>
      <c r="F147" s="105">
        <f>SUM(F148+F151)</f>
        <v>26635</v>
      </c>
      <c r="G147" s="105">
        <f>SUM(G148+G151)</f>
        <v>26635</v>
      </c>
    </row>
    <row r="148" spans="1:7" x14ac:dyDescent="0.25">
      <c r="A148" s="106" t="s">
        <v>183</v>
      </c>
      <c r="B148" s="107" t="s">
        <v>184</v>
      </c>
      <c r="C148" s="108">
        <f>SUM(C149)</f>
        <v>0</v>
      </c>
      <c r="D148" s="108">
        <f t="shared" ref="D148:G148" si="45">SUM(D149)</f>
        <v>10635</v>
      </c>
      <c r="E148" s="108">
        <f t="shared" si="45"/>
        <v>10635</v>
      </c>
      <c r="F148" s="108">
        <f t="shared" si="45"/>
        <v>10635</v>
      </c>
      <c r="G148" s="108">
        <f t="shared" si="45"/>
        <v>10635</v>
      </c>
    </row>
    <row r="149" spans="1:7" x14ac:dyDescent="0.25">
      <c r="A149" s="109" t="s">
        <v>235</v>
      </c>
      <c r="B149" s="110" t="s">
        <v>236</v>
      </c>
      <c r="C149" s="111">
        <v>0</v>
      </c>
      <c r="D149" s="111">
        <v>10635</v>
      </c>
      <c r="E149" s="111">
        <v>10635</v>
      </c>
      <c r="F149" s="111">
        <v>10635</v>
      </c>
      <c r="G149" s="111">
        <v>10635</v>
      </c>
    </row>
    <row r="150" spans="1:7" x14ac:dyDescent="0.25">
      <c r="A150" s="112">
        <v>32</v>
      </c>
      <c r="B150" s="85" t="s">
        <v>32</v>
      </c>
      <c r="C150" s="113">
        <v>0</v>
      </c>
      <c r="D150" s="114">
        <v>10635</v>
      </c>
      <c r="E150" s="113">
        <v>10635</v>
      </c>
      <c r="F150" s="113">
        <v>10635</v>
      </c>
      <c r="G150" s="113">
        <v>10635</v>
      </c>
    </row>
    <row r="151" spans="1:7" x14ac:dyDescent="0.25">
      <c r="A151" s="106" t="s">
        <v>148</v>
      </c>
      <c r="B151" s="107" t="s">
        <v>149</v>
      </c>
      <c r="C151" s="108">
        <f>SUM(C152+C154)</f>
        <v>9900</v>
      </c>
      <c r="D151" s="108">
        <f>SUM(D152+D154)</f>
        <v>16000</v>
      </c>
      <c r="E151" s="108">
        <f>SUM(E152+E154)</f>
        <v>16000</v>
      </c>
      <c r="F151" s="108">
        <f>SUM(F152+F154)</f>
        <v>16000</v>
      </c>
      <c r="G151" s="108">
        <f>SUM(G152+G154)</f>
        <v>16000</v>
      </c>
    </row>
    <row r="152" spans="1:7" x14ac:dyDescent="0.25">
      <c r="A152" s="109" t="s">
        <v>150</v>
      </c>
      <c r="B152" s="110" t="s">
        <v>151</v>
      </c>
      <c r="C152" s="111">
        <v>7900</v>
      </c>
      <c r="D152" s="111">
        <v>13000</v>
      </c>
      <c r="E152" s="111">
        <v>13000</v>
      </c>
      <c r="F152" s="111">
        <v>13000</v>
      </c>
      <c r="G152" s="111">
        <v>13000</v>
      </c>
    </row>
    <row r="153" spans="1:7" x14ac:dyDescent="0.25">
      <c r="A153" s="112">
        <v>32</v>
      </c>
      <c r="B153" s="85" t="s">
        <v>32</v>
      </c>
      <c r="C153" s="113">
        <v>7900</v>
      </c>
      <c r="D153" s="114">
        <v>13000</v>
      </c>
      <c r="E153" s="113">
        <v>13000</v>
      </c>
      <c r="F153" s="113">
        <v>13000</v>
      </c>
      <c r="G153" s="113">
        <v>13000</v>
      </c>
    </row>
    <row r="154" spans="1:7" x14ac:dyDescent="0.25">
      <c r="A154" s="109" t="s">
        <v>152</v>
      </c>
      <c r="B154" s="110" t="s">
        <v>153</v>
      </c>
      <c r="C154" s="111">
        <v>2000</v>
      </c>
      <c r="D154" s="111">
        <v>3000</v>
      </c>
      <c r="E154" s="111">
        <v>3000</v>
      </c>
      <c r="F154" s="111">
        <v>3000</v>
      </c>
      <c r="G154" s="111">
        <v>3000</v>
      </c>
    </row>
    <row r="155" spans="1:7" x14ac:dyDescent="0.25">
      <c r="A155" s="112">
        <v>32</v>
      </c>
      <c r="B155" s="85" t="s">
        <v>32</v>
      </c>
      <c r="C155" s="113">
        <v>2000</v>
      </c>
      <c r="D155" s="114">
        <v>3000</v>
      </c>
      <c r="E155" s="113">
        <v>3000</v>
      </c>
      <c r="F155" s="113">
        <v>3000</v>
      </c>
      <c r="G155" s="113">
        <v>3000</v>
      </c>
    </row>
    <row r="156" spans="1:7" ht="24" x14ac:dyDescent="0.25">
      <c r="A156" s="103" t="s">
        <v>246</v>
      </c>
      <c r="B156" s="104" t="s">
        <v>247</v>
      </c>
      <c r="C156" s="105">
        <f>SUM(C157+C160)</f>
        <v>5900</v>
      </c>
      <c r="D156" s="105">
        <f>SUM(D157+D160)</f>
        <v>14145</v>
      </c>
      <c r="E156" s="105">
        <f>SUM(E157+E160)</f>
        <v>14145</v>
      </c>
      <c r="F156" s="105">
        <f>SUM(F157+F160)</f>
        <v>14145</v>
      </c>
      <c r="G156" s="105">
        <f>SUM(G157+G160)</f>
        <v>14145</v>
      </c>
    </row>
    <row r="157" spans="1:7" x14ac:dyDescent="0.25">
      <c r="A157" s="106" t="s">
        <v>183</v>
      </c>
      <c r="B157" s="107" t="s">
        <v>184</v>
      </c>
      <c r="C157" s="108">
        <f>SUM(C158)</f>
        <v>0</v>
      </c>
      <c r="D157" s="108">
        <f t="shared" ref="D157:G157" si="46">SUM(D158)</f>
        <v>6645</v>
      </c>
      <c r="E157" s="108">
        <f t="shared" si="46"/>
        <v>6645</v>
      </c>
      <c r="F157" s="108">
        <f t="shared" si="46"/>
        <v>6645</v>
      </c>
      <c r="G157" s="108">
        <f t="shared" si="46"/>
        <v>6645</v>
      </c>
    </row>
    <row r="158" spans="1:7" x14ac:dyDescent="0.25">
      <c r="A158" s="109" t="s">
        <v>235</v>
      </c>
      <c r="B158" s="110" t="s">
        <v>236</v>
      </c>
      <c r="C158" s="111">
        <v>0</v>
      </c>
      <c r="D158" s="111">
        <v>6645</v>
      </c>
      <c r="E158" s="111">
        <v>6645</v>
      </c>
      <c r="F158" s="111">
        <v>6645</v>
      </c>
      <c r="G158" s="111">
        <v>6645</v>
      </c>
    </row>
    <row r="159" spans="1:7" x14ac:dyDescent="0.25">
      <c r="A159" s="112">
        <v>32</v>
      </c>
      <c r="B159" s="85" t="s">
        <v>32</v>
      </c>
      <c r="C159" s="113">
        <v>0</v>
      </c>
      <c r="D159" s="114">
        <v>6645</v>
      </c>
      <c r="E159" s="113">
        <v>6645</v>
      </c>
      <c r="F159" s="113">
        <v>6645</v>
      </c>
      <c r="G159" s="113">
        <v>6645</v>
      </c>
    </row>
    <row r="160" spans="1:7" x14ac:dyDescent="0.25">
      <c r="A160" s="106" t="s">
        <v>148</v>
      </c>
      <c r="B160" s="107" t="s">
        <v>149</v>
      </c>
      <c r="C160" s="108">
        <f>SUM(C161+C163)</f>
        <v>5900</v>
      </c>
      <c r="D160" s="108">
        <f>SUM(D161+D163)</f>
        <v>7500</v>
      </c>
      <c r="E160" s="108">
        <f>SUM(E161+E163)</f>
        <v>7500</v>
      </c>
      <c r="F160" s="108">
        <f>SUM(F161+F163)</f>
        <v>7500</v>
      </c>
      <c r="G160" s="108">
        <f>SUM(G161+G163)</f>
        <v>7500</v>
      </c>
    </row>
    <row r="161" spans="1:7" x14ac:dyDescent="0.25">
      <c r="A161" s="109" t="s">
        <v>150</v>
      </c>
      <c r="B161" s="110" t="s">
        <v>151</v>
      </c>
      <c r="C161" s="111">
        <v>3900</v>
      </c>
      <c r="D161" s="111">
        <v>4500</v>
      </c>
      <c r="E161" s="111">
        <v>4500</v>
      </c>
      <c r="F161" s="111">
        <v>4500</v>
      </c>
      <c r="G161" s="111">
        <v>4500</v>
      </c>
    </row>
    <row r="162" spans="1:7" x14ac:dyDescent="0.25">
      <c r="A162" s="112">
        <v>32</v>
      </c>
      <c r="B162" s="85" t="s">
        <v>32</v>
      </c>
      <c r="C162" s="113">
        <v>3900</v>
      </c>
      <c r="D162" s="114">
        <v>4500</v>
      </c>
      <c r="E162" s="113">
        <v>4500</v>
      </c>
      <c r="F162" s="113">
        <v>4500</v>
      </c>
      <c r="G162" s="113">
        <v>4500</v>
      </c>
    </row>
    <row r="163" spans="1:7" x14ac:dyDescent="0.25">
      <c r="A163" s="109" t="s">
        <v>152</v>
      </c>
      <c r="B163" s="110" t="s">
        <v>153</v>
      </c>
      <c r="C163" s="111">
        <v>2000</v>
      </c>
      <c r="D163" s="111">
        <v>3000</v>
      </c>
      <c r="E163" s="111">
        <v>3000</v>
      </c>
      <c r="F163" s="111">
        <v>3000</v>
      </c>
      <c r="G163" s="111">
        <v>3000</v>
      </c>
    </row>
    <row r="164" spans="1:7" x14ac:dyDescent="0.25">
      <c r="A164" s="112">
        <v>32</v>
      </c>
      <c r="B164" s="85" t="s">
        <v>32</v>
      </c>
      <c r="C164" s="113">
        <v>2000</v>
      </c>
      <c r="D164" s="114">
        <v>3000</v>
      </c>
      <c r="E164" s="113">
        <v>3000</v>
      </c>
      <c r="F164" s="113">
        <v>3000</v>
      </c>
      <c r="G164" s="113">
        <v>3000</v>
      </c>
    </row>
    <row r="165" spans="1:7" ht="24" x14ac:dyDescent="0.25">
      <c r="A165" s="103" t="s">
        <v>248</v>
      </c>
      <c r="B165" s="104" t="s">
        <v>249</v>
      </c>
      <c r="C165" s="105">
        <f>SUM(C166+C169)</f>
        <v>0</v>
      </c>
      <c r="D165" s="105">
        <f>SUM(D166+D169)</f>
        <v>54400</v>
      </c>
      <c r="E165" s="105">
        <f>SUM(E166+E169)</f>
        <v>0</v>
      </c>
      <c r="F165" s="105">
        <f>SUM(F166+F169)</f>
        <v>0</v>
      </c>
      <c r="G165" s="105">
        <f>SUM(G166+G169)</f>
        <v>0</v>
      </c>
    </row>
    <row r="166" spans="1:7" x14ac:dyDescent="0.25">
      <c r="A166" s="106" t="s">
        <v>142</v>
      </c>
      <c r="B166" s="107" t="s">
        <v>18</v>
      </c>
      <c r="C166" s="108">
        <f>SUM(C167)</f>
        <v>0</v>
      </c>
      <c r="D166" s="108">
        <f t="shared" ref="D166:G166" si="47">SUM(D167)</f>
        <v>51400</v>
      </c>
      <c r="E166" s="108">
        <f t="shared" si="47"/>
        <v>0</v>
      </c>
      <c r="F166" s="108">
        <f t="shared" si="47"/>
        <v>0</v>
      </c>
      <c r="G166" s="108">
        <f t="shared" si="47"/>
        <v>0</v>
      </c>
    </row>
    <row r="167" spans="1:7" x14ac:dyDescent="0.25">
      <c r="A167" s="109" t="s">
        <v>143</v>
      </c>
      <c r="B167" s="110" t="s">
        <v>144</v>
      </c>
      <c r="C167" s="111">
        <v>0</v>
      </c>
      <c r="D167" s="111">
        <v>51400</v>
      </c>
      <c r="E167" s="111">
        <v>0</v>
      </c>
      <c r="F167" s="111">
        <v>0</v>
      </c>
      <c r="G167" s="111">
        <v>0</v>
      </c>
    </row>
    <row r="168" spans="1:7" x14ac:dyDescent="0.25">
      <c r="A168" s="112">
        <v>32</v>
      </c>
      <c r="B168" s="85" t="s">
        <v>32</v>
      </c>
      <c r="C168" s="113">
        <v>0</v>
      </c>
      <c r="D168" s="114">
        <v>51400</v>
      </c>
      <c r="E168" s="113">
        <v>0</v>
      </c>
      <c r="F168" s="113">
        <v>0</v>
      </c>
      <c r="G168" s="113">
        <v>0</v>
      </c>
    </row>
    <row r="169" spans="1:7" x14ac:dyDescent="0.25">
      <c r="A169" s="106" t="s">
        <v>148</v>
      </c>
      <c r="B169" s="107" t="s">
        <v>149</v>
      </c>
      <c r="C169" s="108">
        <f>SUM(C170)</f>
        <v>0</v>
      </c>
      <c r="D169" s="108">
        <f t="shared" ref="D169:G170" si="48">SUM(D170)</f>
        <v>3000</v>
      </c>
      <c r="E169" s="108">
        <f t="shared" si="48"/>
        <v>0</v>
      </c>
      <c r="F169" s="108">
        <f t="shared" si="48"/>
        <v>0</v>
      </c>
      <c r="G169" s="108">
        <f t="shared" si="48"/>
        <v>0</v>
      </c>
    </row>
    <row r="170" spans="1:7" x14ac:dyDescent="0.25">
      <c r="A170" s="109" t="s">
        <v>150</v>
      </c>
      <c r="B170" s="110" t="s">
        <v>151</v>
      </c>
      <c r="C170" s="111">
        <f>SUM(C171)</f>
        <v>0</v>
      </c>
      <c r="D170" s="111">
        <f t="shared" si="48"/>
        <v>3000</v>
      </c>
      <c r="E170" s="111">
        <f t="shared" si="48"/>
        <v>0</v>
      </c>
      <c r="F170" s="111">
        <f t="shared" si="48"/>
        <v>0</v>
      </c>
      <c r="G170" s="111">
        <f t="shared" si="48"/>
        <v>0</v>
      </c>
    </row>
    <row r="171" spans="1:7" x14ac:dyDescent="0.25">
      <c r="A171" s="112">
        <v>32</v>
      </c>
      <c r="B171" s="85" t="s">
        <v>32</v>
      </c>
      <c r="C171" s="113">
        <v>0</v>
      </c>
      <c r="D171" s="114">
        <v>3000</v>
      </c>
      <c r="E171" s="113"/>
      <c r="F171" s="113"/>
      <c r="G171" s="113"/>
    </row>
    <row r="172" spans="1:7" x14ac:dyDescent="0.25">
      <c r="A172" s="100" t="s">
        <v>250</v>
      </c>
      <c r="B172" s="101" t="s">
        <v>251</v>
      </c>
      <c r="C172" s="102">
        <f>SUM(C173+C185+C191+C200+C207+C211+C218+C225+C232)</f>
        <v>25859</v>
      </c>
      <c r="D172" s="102">
        <f>SUM(D173+D185+D191+D200+D207+D211+D218+D225+D232)</f>
        <v>28070</v>
      </c>
      <c r="E172" s="102">
        <f>SUM(E173+E185+E191+E200+E207+E211+E218+E225+E232)</f>
        <v>41300</v>
      </c>
      <c r="F172" s="102">
        <f>SUM(F173+F185+F191+F200+F207+F211+F218+F225+F232)</f>
        <v>41300</v>
      </c>
      <c r="G172" s="102">
        <f>SUM(G173+G185+G191+G200+G207+G211+G218+G225+G232)</f>
        <v>41300</v>
      </c>
    </row>
    <row r="173" spans="1:7" ht="24" x14ac:dyDescent="0.25">
      <c r="A173" s="103" t="s">
        <v>231</v>
      </c>
      <c r="B173" s="104" t="s">
        <v>252</v>
      </c>
      <c r="C173" s="105">
        <f>SUM(C174+C177+C180)</f>
        <v>5313</v>
      </c>
      <c r="D173" s="105">
        <f t="shared" ref="D173:G173" si="49">SUM(D174+D177+D180)</f>
        <v>6400</v>
      </c>
      <c r="E173" s="105">
        <f t="shared" si="49"/>
        <v>5500</v>
      </c>
      <c r="F173" s="105">
        <f t="shared" si="49"/>
        <v>5500</v>
      </c>
      <c r="G173" s="105">
        <f t="shared" si="49"/>
        <v>5500</v>
      </c>
    </row>
    <row r="174" spans="1:7" x14ac:dyDescent="0.25">
      <c r="A174" s="106" t="s">
        <v>142</v>
      </c>
      <c r="B174" s="107" t="s">
        <v>18</v>
      </c>
      <c r="C174" s="108">
        <f>SUM(C175)</f>
        <v>1323</v>
      </c>
      <c r="D174" s="108">
        <f t="shared" ref="D174:G175" si="50">SUM(D175)</f>
        <v>1000</v>
      </c>
      <c r="E174" s="108">
        <f t="shared" si="50"/>
        <v>0</v>
      </c>
      <c r="F174" s="108">
        <f t="shared" si="50"/>
        <v>0</v>
      </c>
      <c r="G174" s="108">
        <f t="shared" si="50"/>
        <v>0</v>
      </c>
    </row>
    <row r="175" spans="1:7" x14ac:dyDescent="0.25">
      <c r="A175" s="109" t="s">
        <v>143</v>
      </c>
      <c r="B175" s="110" t="s">
        <v>144</v>
      </c>
      <c r="C175" s="111">
        <f>SUM(C176)</f>
        <v>1323</v>
      </c>
      <c r="D175" s="111">
        <f t="shared" si="50"/>
        <v>1000</v>
      </c>
      <c r="E175" s="111">
        <f t="shared" si="50"/>
        <v>0</v>
      </c>
      <c r="F175" s="111">
        <f t="shared" si="50"/>
        <v>0</v>
      </c>
      <c r="G175" s="111">
        <f t="shared" si="50"/>
        <v>0</v>
      </c>
    </row>
    <row r="176" spans="1:7" x14ac:dyDescent="0.25">
      <c r="A176" s="112">
        <v>32</v>
      </c>
      <c r="B176" s="85" t="s">
        <v>32</v>
      </c>
      <c r="C176" s="113">
        <v>1323</v>
      </c>
      <c r="D176" s="114">
        <v>1000</v>
      </c>
      <c r="E176" s="113">
        <v>0</v>
      </c>
      <c r="F176" s="113">
        <v>0</v>
      </c>
      <c r="G176" s="113">
        <v>0</v>
      </c>
    </row>
    <row r="177" spans="1:7" x14ac:dyDescent="0.25">
      <c r="A177" s="106" t="s">
        <v>195</v>
      </c>
      <c r="B177" s="107" t="s">
        <v>36</v>
      </c>
      <c r="C177" s="108">
        <f>SUM(C178)</f>
        <v>2670</v>
      </c>
      <c r="D177" s="108">
        <f t="shared" ref="D177:G178" si="51">SUM(D178)</f>
        <v>4000</v>
      </c>
      <c r="E177" s="108">
        <f t="shared" si="51"/>
        <v>4000</v>
      </c>
      <c r="F177" s="108">
        <f t="shared" si="51"/>
        <v>4000</v>
      </c>
      <c r="G177" s="108">
        <f t="shared" si="51"/>
        <v>4000</v>
      </c>
    </row>
    <row r="178" spans="1:7" x14ac:dyDescent="0.25">
      <c r="A178" s="109" t="s">
        <v>196</v>
      </c>
      <c r="B178" s="110" t="s">
        <v>197</v>
      </c>
      <c r="C178" s="111">
        <f>SUM(C179)</f>
        <v>2670</v>
      </c>
      <c r="D178" s="111">
        <f t="shared" si="51"/>
        <v>4000</v>
      </c>
      <c r="E178" s="111">
        <f t="shared" si="51"/>
        <v>4000</v>
      </c>
      <c r="F178" s="111">
        <f t="shared" si="51"/>
        <v>4000</v>
      </c>
      <c r="G178" s="111">
        <f t="shared" si="51"/>
        <v>4000</v>
      </c>
    </row>
    <row r="179" spans="1:7" x14ac:dyDescent="0.25">
      <c r="A179" s="112">
        <v>32</v>
      </c>
      <c r="B179" s="85" t="s">
        <v>32</v>
      </c>
      <c r="C179" s="113">
        <v>2670</v>
      </c>
      <c r="D179" s="114">
        <v>4000</v>
      </c>
      <c r="E179" s="113">
        <v>4000</v>
      </c>
      <c r="F179" s="113">
        <v>4000</v>
      </c>
      <c r="G179" s="113">
        <v>4000</v>
      </c>
    </row>
    <row r="180" spans="1:7" x14ac:dyDescent="0.25">
      <c r="A180" s="106" t="s">
        <v>148</v>
      </c>
      <c r="B180" s="107" t="s">
        <v>149</v>
      </c>
      <c r="C180" s="108">
        <f>SUM(C181+C183)</f>
        <v>1320</v>
      </c>
      <c r="D180" s="108">
        <f t="shared" ref="D180:G180" si="52">SUM(D181+D183)</f>
        <v>1400</v>
      </c>
      <c r="E180" s="108">
        <f t="shared" si="52"/>
        <v>1500</v>
      </c>
      <c r="F180" s="108">
        <f t="shared" si="52"/>
        <v>1500</v>
      </c>
      <c r="G180" s="108">
        <f t="shared" si="52"/>
        <v>1500</v>
      </c>
    </row>
    <row r="181" spans="1:7" x14ac:dyDescent="0.25">
      <c r="A181" s="109" t="s">
        <v>150</v>
      </c>
      <c r="B181" s="110" t="s">
        <v>151</v>
      </c>
      <c r="C181" s="111">
        <f>SUM(C182)</f>
        <v>0</v>
      </c>
      <c r="D181" s="111">
        <f t="shared" ref="D181:G181" si="53">SUM(D182)</f>
        <v>0</v>
      </c>
      <c r="E181" s="111">
        <f t="shared" si="53"/>
        <v>0</v>
      </c>
      <c r="F181" s="111">
        <f t="shared" si="53"/>
        <v>0</v>
      </c>
      <c r="G181" s="111">
        <f t="shared" si="53"/>
        <v>0</v>
      </c>
    </row>
    <row r="182" spans="1:7" x14ac:dyDescent="0.25">
      <c r="A182" s="112">
        <v>32</v>
      </c>
      <c r="B182" s="85" t="s">
        <v>32</v>
      </c>
      <c r="C182" s="113">
        <v>0</v>
      </c>
      <c r="D182" s="114">
        <v>0</v>
      </c>
      <c r="E182" s="113">
        <v>0</v>
      </c>
      <c r="F182" s="113">
        <v>0</v>
      </c>
      <c r="G182" s="113">
        <v>0</v>
      </c>
    </row>
    <row r="183" spans="1:7" x14ac:dyDescent="0.25">
      <c r="A183" s="109" t="s">
        <v>237</v>
      </c>
      <c r="B183" s="110" t="s">
        <v>238</v>
      </c>
      <c r="C183" s="111">
        <f>SUM(C184)</f>
        <v>1320</v>
      </c>
      <c r="D183" s="111">
        <f t="shared" ref="D183:G183" si="54">SUM(D184)</f>
        <v>1400</v>
      </c>
      <c r="E183" s="111">
        <f t="shared" si="54"/>
        <v>1500</v>
      </c>
      <c r="F183" s="111">
        <f t="shared" si="54"/>
        <v>1500</v>
      </c>
      <c r="G183" s="111">
        <f t="shared" si="54"/>
        <v>1500</v>
      </c>
    </row>
    <row r="184" spans="1:7" x14ac:dyDescent="0.25">
      <c r="A184" s="112">
        <v>32</v>
      </c>
      <c r="B184" s="85" t="s">
        <v>32</v>
      </c>
      <c r="C184" s="113">
        <v>1320</v>
      </c>
      <c r="D184" s="114">
        <v>1400</v>
      </c>
      <c r="E184" s="113">
        <v>1500</v>
      </c>
      <c r="F184" s="113">
        <v>1500</v>
      </c>
      <c r="G184" s="113">
        <v>1500</v>
      </c>
    </row>
    <row r="185" spans="1:7" ht="24" x14ac:dyDescent="0.25">
      <c r="A185" s="103" t="s">
        <v>272</v>
      </c>
      <c r="B185" s="104" t="s">
        <v>273</v>
      </c>
      <c r="C185" s="105">
        <f>SUM(C186+C189)</f>
        <v>2299</v>
      </c>
      <c r="D185" s="105">
        <f t="shared" ref="D185:G185" si="55">SUM(D186+D189)</f>
        <v>0</v>
      </c>
      <c r="E185" s="105">
        <f t="shared" si="55"/>
        <v>0</v>
      </c>
      <c r="F185" s="105">
        <f t="shared" si="55"/>
        <v>0</v>
      </c>
      <c r="G185" s="105">
        <f t="shared" si="55"/>
        <v>0</v>
      </c>
    </row>
    <row r="186" spans="1:7" x14ac:dyDescent="0.25">
      <c r="A186" s="106" t="s">
        <v>195</v>
      </c>
      <c r="B186" s="107" t="s">
        <v>36</v>
      </c>
      <c r="C186" s="108">
        <f>SUM(C187)</f>
        <v>979</v>
      </c>
      <c r="D186" s="108">
        <f t="shared" ref="D186:G187" si="56">SUM(D187)</f>
        <v>0</v>
      </c>
      <c r="E186" s="108">
        <f t="shared" si="56"/>
        <v>0</v>
      </c>
      <c r="F186" s="108">
        <f t="shared" si="56"/>
        <v>0</v>
      </c>
      <c r="G186" s="108">
        <f t="shared" si="56"/>
        <v>0</v>
      </c>
    </row>
    <row r="187" spans="1:7" x14ac:dyDescent="0.25">
      <c r="A187" s="109" t="s">
        <v>196</v>
      </c>
      <c r="B187" s="110" t="s">
        <v>197</v>
      </c>
      <c r="C187" s="111">
        <f>SUM(C188)</f>
        <v>979</v>
      </c>
      <c r="D187" s="111">
        <f t="shared" si="56"/>
        <v>0</v>
      </c>
      <c r="E187" s="111">
        <f t="shared" si="56"/>
        <v>0</v>
      </c>
      <c r="F187" s="111">
        <f t="shared" si="56"/>
        <v>0</v>
      </c>
      <c r="G187" s="111">
        <f t="shared" si="56"/>
        <v>0</v>
      </c>
    </row>
    <row r="188" spans="1:7" x14ac:dyDescent="0.25">
      <c r="A188" s="112">
        <v>32</v>
      </c>
      <c r="B188" s="85" t="s">
        <v>32</v>
      </c>
      <c r="C188" s="113">
        <v>979</v>
      </c>
      <c r="D188" s="114">
        <v>0</v>
      </c>
      <c r="E188" s="113">
        <v>0</v>
      </c>
      <c r="F188" s="113">
        <v>0</v>
      </c>
      <c r="G188" s="113">
        <v>0</v>
      </c>
    </row>
    <row r="189" spans="1:7" x14ac:dyDescent="0.25">
      <c r="A189" s="109" t="s">
        <v>237</v>
      </c>
      <c r="B189" s="110" t="s">
        <v>238</v>
      </c>
      <c r="C189" s="111">
        <f>SUM(C190)</f>
        <v>1320</v>
      </c>
      <c r="D189" s="111">
        <f t="shared" ref="D189:G189" si="57">SUM(D190)</f>
        <v>0</v>
      </c>
      <c r="E189" s="111">
        <f t="shared" si="57"/>
        <v>0</v>
      </c>
      <c r="F189" s="111">
        <f t="shared" si="57"/>
        <v>0</v>
      </c>
      <c r="G189" s="111">
        <f t="shared" si="57"/>
        <v>0</v>
      </c>
    </row>
    <row r="190" spans="1:7" x14ac:dyDescent="0.25">
      <c r="A190" s="112">
        <v>32</v>
      </c>
      <c r="B190" s="85" t="s">
        <v>32</v>
      </c>
      <c r="C190" s="113">
        <v>1320</v>
      </c>
      <c r="D190" s="114">
        <v>0</v>
      </c>
      <c r="E190" s="113">
        <v>0</v>
      </c>
      <c r="F190" s="113">
        <v>0</v>
      </c>
      <c r="G190" s="113">
        <v>0</v>
      </c>
    </row>
    <row r="191" spans="1:7" ht="24" x14ac:dyDescent="0.25">
      <c r="A191" s="103" t="s">
        <v>253</v>
      </c>
      <c r="B191" s="104" t="s">
        <v>254</v>
      </c>
      <c r="C191" s="105">
        <f>SUM(C192+C195)</f>
        <v>0</v>
      </c>
      <c r="D191" s="105">
        <f t="shared" ref="D191:G191" si="58">SUM(D192+D195)</f>
        <v>4400</v>
      </c>
      <c r="E191" s="105">
        <f t="shared" si="58"/>
        <v>0</v>
      </c>
      <c r="F191" s="105">
        <f t="shared" si="58"/>
        <v>0</v>
      </c>
      <c r="G191" s="105">
        <f t="shared" si="58"/>
        <v>0</v>
      </c>
    </row>
    <row r="192" spans="1:7" x14ac:dyDescent="0.25">
      <c r="A192" s="106" t="s">
        <v>195</v>
      </c>
      <c r="B192" s="107" t="s">
        <v>36</v>
      </c>
      <c r="C192" s="108">
        <f>SUM(C193)</f>
        <v>0</v>
      </c>
      <c r="D192" s="108">
        <f t="shared" ref="D192:G193" si="59">SUM(D193)</f>
        <v>1000</v>
      </c>
      <c r="E192" s="108">
        <f t="shared" si="59"/>
        <v>0</v>
      </c>
      <c r="F192" s="108">
        <f t="shared" si="59"/>
        <v>0</v>
      </c>
      <c r="G192" s="108">
        <f t="shared" si="59"/>
        <v>0</v>
      </c>
    </row>
    <row r="193" spans="1:7" x14ac:dyDescent="0.25">
      <c r="A193" s="109" t="s">
        <v>196</v>
      </c>
      <c r="B193" s="110" t="s">
        <v>197</v>
      </c>
      <c r="C193" s="111">
        <f>SUM(C194)</f>
        <v>0</v>
      </c>
      <c r="D193" s="111">
        <f t="shared" si="59"/>
        <v>1000</v>
      </c>
      <c r="E193" s="111">
        <f t="shared" si="59"/>
        <v>0</v>
      </c>
      <c r="F193" s="111">
        <f t="shared" si="59"/>
        <v>0</v>
      </c>
      <c r="G193" s="111">
        <f t="shared" si="59"/>
        <v>0</v>
      </c>
    </row>
    <row r="194" spans="1:7" x14ac:dyDescent="0.25">
      <c r="A194" s="112">
        <v>32</v>
      </c>
      <c r="B194" s="85" t="s">
        <v>32</v>
      </c>
      <c r="C194" s="113">
        <v>0</v>
      </c>
      <c r="D194" s="114">
        <v>1000</v>
      </c>
      <c r="E194" s="113">
        <v>0</v>
      </c>
      <c r="F194" s="113">
        <v>0</v>
      </c>
      <c r="G194" s="113">
        <v>0</v>
      </c>
    </row>
    <row r="195" spans="1:7" x14ac:dyDescent="0.25">
      <c r="A195" s="106" t="s">
        <v>148</v>
      </c>
      <c r="B195" s="107" t="s">
        <v>149</v>
      </c>
      <c r="C195" s="108">
        <f>SUM(C196+C198)</f>
        <v>0</v>
      </c>
      <c r="D195" s="108">
        <f t="shared" ref="D195:G195" si="60">SUM(D196+D198)</f>
        <v>3400</v>
      </c>
      <c r="E195" s="108">
        <f t="shared" si="60"/>
        <v>0</v>
      </c>
      <c r="F195" s="108">
        <f t="shared" si="60"/>
        <v>0</v>
      </c>
      <c r="G195" s="108">
        <f t="shared" si="60"/>
        <v>0</v>
      </c>
    </row>
    <row r="196" spans="1:7" x14ac:dyDescent="0.25">
      <c r="A196" s="109" t="s">
        <v>150</v>
      </c>
      <c r="B196" s="110" t="s">
        <v>151</v>
      </c>
      <c r="C196" s="111">
        <f>SUM(C197)</f>
        <v>0</v>
      </c>
      <c r="D196" s="111">
        <f t="shared" ref="D196:G196" si="61">SUM(D197)</f>
        <v>2000</v>
      </c>
      <c r="E196" s="111">
        <f t="shared" si="61"/>
        <v>0</v>
      </c>
      <c r="F196" s="111">
        <f t="shared" si="61"/>
        <v>0</v>
      </c>
      <c r="G196" s="111">
        <f t="shared" si="61"/>
        <v>0</v>
      </c>
    </row>
    <row r="197" spans="1:7" x14ac:dyDescent="0.25">
      <c r="A197" s="112">
        <v>32</v>
      </c>
      <c r="B197" s="85" t="s">
        <v>32</v>
      </c>
      <c r="C197" s="113">
        <v>0</v>
      </c>
      <c r="D197" s="114">
        <v>2000</v>
      </c>
      <c r="E197" s="113">
        <v>0</v>
      </c>
      <c r="F197" s="113">
        <v>0</v>
      </c>
      <c r="G197" s="113">
        <v>0</v>
      </c>
    </row>
    <row r="198" spans="1:7" x14ac:dyDescent="0.25">
      <c r="A198" s="109" t="s">
        <v>237</v>
      </c>
      <c r="B198" s="110" t="s">
        <v>238</v>
      </c>
      <c r="C198" s="111">
        <f>SUM(C199)</f>
        <v>0</v>
      </c>
      <c r="D198" s="111">
        <f t="shared" ref="D198:G198" si="62">SUM(D199)</f>
        <v>1400</v>
      </c>
      <c r="E198" s="111">
        <f t="shared" si="62"/>
        <v>0</v>
      </c>
      <c r="F198" s="111">
        <f t="shared" si="62"/>
        <v>0</v>
      </c>
      <c r="G198" s="111">
        <f t="shared" si="62"/>
        <v>0</v>
      </c>
    </row>
    <row r="199" spans="1:7" x14ac:dyDescent="0.25">
      <c r="A199" s="112">
        <v>32</v>
      </c>
      <c r="B199" s="85" t="s">
        <v>32</v>
      </c>
      <c r="C199" s="113">
        <v>0</v>
      </c>
      <c r="D199" s="114">
        <v>1400</v>
      </c>
      <c r="E199" s="113">
        <v>0</v>
      </c>
      <c r="F199" s="113">
        <v>0</v>
      </c>
      <c r="G199" s="113">
        <v>0</v>
      </c>
    </row>
    <row r="200" spans="1:7" ht="24" x14ac:dyDescent="0.25">
      <c r="A200" s="103" t="s">
        <v>248</v>
      </c>
      <c r="B200" s="104" t="s">
        <v>255</v>
      </c>
      <c r="C200" s="105">
        <f>SUM(C201+C204)</f>
        <v>3232</v>
      </c>
      <c r="D200" s="105">
        <f>SUM(D201+D204)</f>
        <v>10840</v>
      </c>
      <c r="E200" s="105">
        <f>SUM(E201+E204)</f>
        <v>10800</v>
      </c>
      <c r="F200" s="105">
        <f>SUM(F201+F204)</f>
        <v>10800</v>
      </c>
      <c r="G200" s="105">
        <f>SUM(G201+G204)</f>
        <v>10800</v>
      </c>
    </row>
    <row r="201" spans="1:7" x14ac:dyDescent="0.25">
      <c r="A201" s="106" t="s">
        <v>142</v>
      </c>
      <c r="B201" s="107" t="s">
        <v>18</v>
      </c>
      <c r="C201" s="108">
        <f>SUM(C202)</f>
        <v>260</v>
      </c>
      <c r="D201" s="108">
        <f t="shared" ref="D201:G201" si="63">SUM(D202)</f>
        <v>5400</v>
      </c>
      <c r="E201" s="108">
        <f t="shared" si="63"/>
        <v>5400</v>
      </c>
      <c r="F201" s="108">
        <f t="shared" si="63"/>
        <v>5400</v>
      </c>
      <c r="G201" s="108">
        <f t="shared" si="63"/>
        <v>5400</v>
      </c>
    </row>
    <row r="202" spans="1:7" x14ac:dyDescent="0.25">
      <c r="A202" s="109" t="s">
        <v>143</v>
      </c>
      <c r="B202" s="110" t="s">
        <v>144</v>
      </c>
      <c r="C202" s="111">
        <v>260</v>
      </c>
      <c r="D202" s="111">
        <v>5400</v>
      </c>
      <c r="E202" s="111">
        <v>5400</v>
      </c>
      <c r="F202" s="111">
        <v>5400</v>
      </c>
      <c r="G202" s="111">
        <v>5400</v>
      </c>
    </row>
    <row r="203" spans="1:7" x14ac:dyDescent="0.25">
      <c r="A203" s="112">
        <v>32</v>
      </c>
      <c r="B203" s="85" t="s">
        <v>32</v>
      </c>
      <c r="C203" s="113">
        <v>260</v>
      </c>
      <c r="D203" s="114">
        <v>5400</v>
      </c>
      <c r="E203" s="113">
        <v>5400</v>
      </c>
      <c r="F203" s="113">
        <v>5400</v>
      </c>
      <c r="G203" s="113">
        <v>5400</v>
      </c>
    </row>
    <row r="204" spans="1:7" x14ac:dyDescent="0.25">
      <c r="A204" s="106" t="s">
        <v>195</v>
      </c>
      <c r="B204" s="107" t="s">
        <v>36</v>
      </c>
      <c r="C204" s="108">
        <f>SUM(C205)</f>
        <v>2972</v>
      </c>
      <c r="D204" s="108">
        <f t="shared" ref="D204:G204" si="64">SUM(D205)</f>
        <v>5440</v>
      </c>
      <c r="E204" s="108">
        <f t="shared" si="64"/>
        <v>5400</v>
      </c>
      <c r="F204" s="108">
        <f t="shared" si="64"/>
        <v>5400</v>
      </c>
      <c r="G204" s="108">
        <f t="shared" si="64"/>
        <v>5400</v>
      </c>
    </row>
    <row r="205" spans="1:7" x14ac:dyDescent="0.25">
      <c r="A205" s="109" t="s">
        <v>196</v>
      </c>
      <c r="B205" s="110" t="s">
        <v>197</v>
      </c>
      <c r="C205" s="111">
        <v>2972</v>
      </c>
      <c r="D205" s="111">
        <v>5440</v>
      </c>
      <c r="E205" s="111">
        <v>5400</v>
      </c>
      <c r="F205" s="111">
        <v>5400</v>
      </c>
      <c r="G205" s="111">
        <v>5400</v>
      </c>
    </row>
    <row r="206" spans="1:7" x14ac:dyDescent="0.25">
      <c r="A206" s="112">
        <v>32</v>
      </c>
      <c r="B206" s="85" t="s">
        <v>32</v>
      </c>
      <c r="C206" s="113">
        <v>2972</v>
      </c>
      <c r="D206" s="114">
        <v>5440</v>
      </c>
      <c r="E206" s="113">
        <v>5400</v>
      </c>
      <c r="F206" s="113">
        <v>5400</v>
      </c>
      <c r="G206" s="113">
        <v>5400</v>
      </c>
    </row>
    <row r="207" spans="1:7" ht="24" x14ac:dyDescent="0.25">
      <c r="A207" s="103" t="s">
        <v>256</v>
      </c>
      <c r="B207" s="104" t="s">
        <v>257</v>
      </c>
      <c r="C207" s="105">
        <f>SUM(C208)</f>
        <v>11031</v>
      </c>
      <c r="D207" s="105">
        <f t="shared" ref="D207:G208" si="65">SUM(D208)</f>
        <v>2500</v>
      </c>
      <c r="E207" s="105">
        <f t="shared" si="65"/>
        <v>0</v>
      </c>
      <c r="F207" s="105">
        <f t="shared" si="65"/>
        <v>0</v>
      </c>
      <c r="G207" s="105">
        <f t="shared" si="65"/>
        <v>0</v>
      </c>
    </row>
    <row r="208" spans="1:7" x14ac:dyDescent="0.25">
      <c r="A208" s="106" t="s">
        <v>142</v>
      </c>
      <c r="B208" s="107" t="s">
        <v>18</v>
      </c>
      <c r="C208" s="108">
        <f>SUM(C209)</f>
        <v>11031</v>
      </c>
      <c r="D208" s="108">
        <f t="shared" si="65"/>
        <v>2500</v>
      </c>
      <c r="E208" s="108">
        <f t="shared" si="65"/>
        <v>0</v>
      </c>
      <c r="F208" s="108">
        <f t="shared" si="65"/>
        <v>0</v>
      </c>
      <c r="G208" s="108">
        <f t="shared" si="65"/>
        <v>0</v>
      </c>
    </row>
    <row r="209" spans="1:7" x14ac:dyDescent="0.25">
      <c r="A209" s="109" t="s">
        <v>143</v>
      </c>
      <c r="B209" s="110" t="s">
        <v>144</v>
      </c>
      <c r="C209" s="111">
        <v>11031</v>
      </c>
      <c r="D209" s="111">
        <v>2500</v>
      </c>
      <c r="E209" s="111">
        <f>SUM(E210:E210)</f>
        <v>0</v>
      </c>
      <c r="F209" s="111">
        <f>SUM(F210:F210)</f>
        <v>0</v>
      </c>
      <c r="G209" s="111">
        <f>SUM(G210:G210)</f>
        <v>0</v>
      </c>
    </row>
    <row r="210" spans="1:7" x14ac:dyDescent="0.25">
      <c r="A210" s="112">
        <v>32</v>
      </c>
      <c r="B210" s="85" t="s">
        <v>32</v>
      </c>
      <c r="C210" s="113">
        <v>11031</v>
      </c>
      <c r="D210" s="114">
        <v>2500</v>
      </c>
      <c r="E210" s="113">
        <v>0</v>
      </c>
      <c r="F210" s="113">
        <v>0</v>
      </c>
      <c r="G210" s="113">
        <v>0</v>
      </c>
    </row>
    <row r="211" spans="1:7" ht="24" x14ac:dyDescent="0.25">
      <c r="A211" s="103" t="s">
        <v>258</v>
      </c>
      <c r="B211" s="104" t="s">
        <v>259</v>
      </c>
      <c r="C211" s="105">
        <f>SUM(C212+C215)</f>
        <v>1330</v>
      </c>
      <c r="D211" s="105">
        <f t="shared" ref="D211:G211" si="66">SUM(D212+D215)</f>
        <v>2600</v>
      </c>
      <c r="E211" s="105">
        <f t="shared" si="66"/>
        <v>2000</v>
      </c>
      <c r="F211" s="105">
        <f t="shared" si="66"/>
        <v>2000</v>
      </c>
      <c r="G211" s="105">
        <f t="shared" si="66"/>
        <v>2000</v>
      </c>
    </row>
    <row r="212" spans="1:7" x14ac:dyDescent="0.25">
      <c r="A212" s="106" t="s">
        <v>142</v>
      </c>
      <c r="B212" s="107" t="s">
        <v>18</v>
      </c>
      <c r="C212" s="108">
        <f>SUM(C213)</f>
        <v>1330</v>
      </c>
      <c r="D212" s="108">
        <f t="shared" ref="D212:G213" si="67">SUM(D213)</f>
        <v>600</v>
      </c>
      <c r="E212" s="108">
        <f t="shared" si="67"/>
        <v>1000</v>
      </c>
      <c r="F212" s="108">
        <f t="shared" si="67"/>
        <v>1000</v>
      </c>
      <c r="G212" s="108">
        <f t="shared" si="67"/>
        <v>1000</v>
      </c>
    </row>
    <row r="213" spans="1:7" x14ac:dyDescent="0.25">
      <c r="A213" s="109" t="s">
        <v>143</v>
      </c>
      <c r="B213" s="110" t="s">
        <v>144</v>
      </c>
      <c r="C213" s="111">
        <f>SUM(C214)</f>
        <v>1330</v>
      </c>
      <c r="D213" s="111">
        <f t="shared" si="67"/>
        <v>600</v>
      </c>
      <c r="E213" s="111">
        <f t="shared" si="67"/>
        <v>1000</v>
      </c>
      <c r="F213" s="111">
        <f t="shared" si="67"/>
        <v>1000</v>
      </c>
      <c r="G213" s="111">
        <f t="shared" si="67"/>
        <v>1000</v>
      </c>
    </row>
    <row r="214" spans="1:7" x14ac:dyDescent="0.25">
      <c r="A214" s="112">
        <v>32</v>
      </c>
      <c r="B214" s="85" t="s">
        <v>32</v>
      </c>
      <c r="C214" s="113">
        <v>1330</v>
      </c>
      <c r="D214" s="114">
        <v>600</v>
      </c>
      <c r="E214" s="113">
        <v>1000</v>
      </c>
      <c r="F214" s="113">
        <v>1000</v>
      </c>
      <c r="G214" s="113">
        <v>1000</v>
      </c>
    </row>
    <row r="215" spans="1:7" x14ac:dyDescent="0.25">
      <c r="A215" s="106" t="s">
        <v>195</v>
      </c>
      <c r="B215" s="107" t="s">
        <v>36</v>
      </c>
      <c r="C215" s="108">
        <f>SUM(C216)</f>
        <v>0</v>
      </c>
      <c r="D215" s="108">
        <f t="shared" ref="D215:G216" si="68">SUM(D216)</f>
        <v>2000</v>
      </c>
      <c r="E215" s="108">
        <f t="shared" si="68"/>
        <v>1000</v>
      </c>
      <c r="F215" s="108">
        <f t="shared" si="68"/>
        <v>1000</v>
      </c>
      <c r="G215" s="108">
        <f t="shared" si="68"/>
        <v>1000</v>
      </c>
    </row>
    <row r="216" spans="1:7" x14ac:dyDescent="0.25">
      <c r="A216" s="109" t="s">
        <v>196</v>
      </c>
      <c r="B216" s="110" t="s">
        <v>197</v>
      </c>
      <c r="C216" s="111">
        <f>SUM(C217)</f>
        <v>0</v>
      </c>
      <c r="D216" s="111">
        <f t="shared" si="68"/>
        <v>2000</v>
      </c>
      <c r="E216" s="111">
        <f t="shared" si="68"/>
        <v>1000</v>
      </c>
      <c r="F216" s="111">
        <f t="shared" si="68"/>
        <v>1000</v>
      </c>
      <c r="G216" s="111">
        <f t="shared" si="68"/>
        <v>1000</v>
      </c>
    </row>
    <row r="217" spans="1:7" x14ac:dyDescent="0.25">
      <c r="A217" s="112">
        <v>32</v>
      </c>
      <c r="B217" s="85" t="s">
        <v>32</v>
      </c>
      <c r="C217" s="113">
        <v>0</v>
      </c>
      <c r="D217" s="114">
        <v>2000</v>
      </c>
      <c r="E217" s="113">
        <v>1000</v>
      </c>
      <c r="F217" s="113">
        <v>1000</v>
      </c>
      <c r="G217" s="113">
        <v>1000</v>
      </c>
    </row>
    <row r="218" spans="1:7" ht="24" x14ac:dyDescent="0.25">
      <c r="A218" s="103" t="s">
        <v>274</v>
      </c>
      <c r="B218" s="104" t="s">
        <v>275</v>
      </c>
      <c r="C218" s="105">
        <f>SUM(C219+C222)</f>
        <v>2654</v>
      </c>
      <c r="D218" s="105">
        <f t="shared" ref="D218:G218" si="69">SUM(D219+D222)</f>
        <v>0</v>
      </c>
      <c r="E218" s="105">
        <f t="shared" si="69"/>
        <v>0</v>
      </c>
      <c r="F218" s="105">
        <f t="shared" si="69"/>
        <v>0</v>
      </c>
      <c r="G218" s="105">
        <f t="shared" si="69"/>
        <v>0</v>
      </c>
    </row>
    <row r="219" spans="1:7" x14ac:dyDescent="0.25">
      <c r="A219" s="106" t="s">
        <v>195</v>
      </c>
      <c r="B219" s="107" t="s">
        <v>36</v>
      </c>
      <c r="C219" s="108">
        <f>SUM(C220)</f>
        <v>663</v>
      </c>
      <c r="D219" s="108">
        <f t="shared" ref="D219:G220" si="70">SUM(D220)</f>
        <v>0</v>
      </c>
      <c r="E219" s="108">
        <f t="shared" si="70"/>
        <v>0</v>
      </c>
      <c r="F219" s="108">
        <f t="shared" si="70"/>
        <v>0</v>
      </c>
      <c r="G219" s="108">
        <f t="shared" si="70"/>
        <v>0</v>
      </c>
    </row>
    <row r="220" spans="1:7" x14ac:dyDescent="0.25">
      <c r="A220" s="109" t="s">
        <v>196</v>
      </c>
      <c r="B220" s="110" t="s">
        <v>197</v>
      </c>
      <c r="C220" s="111">
        <f>SUM(C221)</f>
        <v>663</v>
      </c>
      <c r="D220" s="111">
        <f t="shared" si="70"/>
        <v>0</v>
      </c>
      <c r="E220" s="111">
        <f t="shared" si="70"/>
        <v>0</v>
      </c>
      <c r="F220" s="111">
        <f t="shared" si="70"/>
        <v>0</v>
      </c>
      <c r="G220" s="111">
        <f t="shared" si="70"/>
        <v>0</v>
      </c>
    </row>
    <row r="221" spans="1:7" x14ac:dyDescent="0.25">
      <c r="A221" s="112">
        <v>32</v>
      </c>
      <c r="B221" s="85" t="s">
        <v>32</v>
      </c>
      <c r="C221" s="113">
        <v>663</v>
      </c>
      <c r="D221" s="114">
        <v>0</v>
      </c>
      <c r="E221" s="113">
        <v>0</v>
      </c>
      <c r="F221" s="113">
        <v>0</v>
      </c>
      <c r="G221" s="113">
        <v>0</v>
      </c>
    </row>
    <row r="222" spans="1:7" x14ac:dyDescent="0.25">
      <c r="A222" s="106" t="s">
        <v>148</v>
      </c>
      <c r="B222" s="107" t="s">
        <v>149</v>
      </c>
      <c r="C222" s="108">
        <f>SUM(C223)</f>
        <v>1991</v>
      </c>
      <c r="D222" s="108">
        <f t="shared" ref="D222:G223" si="71">SUM(D223)</f>
        <v>0</v>
      </c>
      <c r="E222" s="108">
        <f t="shared" si="71"/>
        <v>0</v>
      </c>
      <c r="F222" s="108">
        <f t="shared" si="71"/>
        <v>0</v>
      </c>
      <c r="G222" s="108">
        <f t="shared" si="71"/>
        <v>0</v>
      </c>
    </row>
    <row r="223" spans="1:7" x14ac:dyDescent="0.25">
      <c r="A223" s="109" t="s">
        <v>150</v>
      </c>
      <c r="B223" s="110" t="s">
        <v>151</v>
      </c>
      <c r="C223" s="111">
        <f>SUM(C224)</f>
        <v>1991</v>
      </c>
      <c r="D223" s="111">
        <f t="shared" si="71"/>
        <v>0</v>
      </c>
      <c r="E223" s="111">
        <f t="shared" si="71"/>
        <v>0</v>
      </c>
      <c r="F223" s="111">
        <f t="shared" si="71"/>
        <v>0</v>
      </c>
      <c r="G223" s="111">
        <f t="shared" si="71"/>
        <v>0</v>
      </c>
    </row>
    <row r="224" spans="1:7" x14ac:dyDescent="0.25">
      <c r="A224" s="112">
        <v>32</v>
      </c>
      <c r="B224" s="85" t="s">
        <v>32</v>
      </c>
      <c r="C224" s="113">
        <v>1991</v>
      </c>
      <c r="D224" s="114">
        <v>0</v>
      </c>
      <c r="E224" s="113">
        <v>0</v>
      </c>
      <c r="F224" s="113">
        <v>0</v>
      </c>
      <c r="G224" s="113">
        <v>0</v>
      </c>
    </row>
    <row r="225" spans="1:7" ht="24" x14ac:dyDescent="0.25">
      <c r="A225" s="103" t="s">
        <v>260</v>
      </c>
      <c r="B225" s="104" t="s">
        <v>261</v>
      </c>
      <c r="C225" s="105">
        <f>SUM(C226+C229)</f>
        <v>0</v>
      </c>
      <c r="D225" s="105">
        <f t="shared" ref="D225:G225" si="72">SUM(D226+D229)</f>
        <v>1330</v>
      </c>
      <c r="E225" s="105">
        <f t="shared" si="72"/>
        <v>0</v>
      </c>
      <c r="F225" s="105">
        <f t="shared" si="72"/>
        <v>0</v>
      </c>
      <c r="G225" s="105">
        <f t="shared" si="72"/>
        <v>0</v>
      </c>
    </row>
    <row r="226" spans="1:7" x14ac:dyDescent="0.25">
      <c r="A226" s="106" t="s">
        <v>195</v>
      </c>
      <c r="B226" s="107" t="s">
        <v>36</v>
      </c>
      <c r="C226" s="108">
        <f>SUM(C227)</f>
        <v>0</v>
      </c>
      <c r="D226" s="108">
        <f t="shared" ref="D226:G227" si="73">SUM(D227)</f>
        <v>1330</v>
      </c>
      <c r="E226" s="108">
        <f t="shared" si="73"/>
        <v>0</v>
      </c>
      <c r="F226" s="108">
        <f t="shared" si="73"/>
        <v>0</v>
      </c>
      <c r="G226" s="108">
        <f t="shared" si="73"/>
        <v>0</v>
      </c>
    </row>
    <row r="227" spans="1:7" x14ac:dyDescent="0.25">
      <c r="A227" s="109" t="s">
        <v>196</v>
      </c>
      <c r="B227" s="110" t="s">
        <v>197</v>
      </c>
      <c r="C227" s="111">
        <f>SUM(C228)</f>
        <v>0</v>
      </c>
      <c r="D227" s="111">
        <f t="shared" si="73"/>
        <v>1330</v>
      </c>
      <c r="E227" s="111">
        <f t="shared" si="73"/>
        <v>0</v>
      </c>
      <c r="F227" s="111">
        <f t="shared" si="73"/>
        <v>0</v>
      </c>
      <c r="G227" s="111">
        <f t="shared" si="73"/>
        <v>0</v>
      </c>
    </row>
    <row r="228" spans="1:7" x14ac:dyDescent="0.25">
      <c r="A228" s="112">
        <v>32</v>
      </c>
      <c r="B228" s="85" t="s">
        <v>32</v>
      </c>
      <c r="C228" s="113">
        <v>0</v>
      </c>
      <c r="D228" s="114">
        <v>1330</v>
      </c>
      <c r="E228" s="113">
        <v>0</v>
      </c>
      <c r="F228" s="113">
        <v>0</v>
      </c>
      <c r="G228" s="113">
        <v>0</v>
      </c>
    </row>
    <row r="229" spans="1:7" x14ac:dyDescent="0.25">
      <c r="A229" s="106" t="s">
        <v>148</v>
      </c>
      <c r="B229" s="107" t="s">
        <v>149</v>
      </c>
      <c r="C229" s="108">
        <f>SUM(C230)</f>
        <v>0</v>
      </c>
      <c r="D229" s="108">
        <f t="shared" ref="D229:G230" si="74">SUM(D230)</f>
        <v>0</v>
      </c>
      <c r="E229" s="108">
        <f t="shared" si="74"/>
        <v>0</v>
      </c>
      <c r="F229" s="108">
        <f t="shared" si="74"/>
        <v>0</v>
      </c>
      <c r="G229" s="108">
        <f t="shared" si="74"/>
        <v>0</v>
      </c>
    </row>
    <row r="230" spans="1:7" x14ac:dyDescent="0.25">
      <c r="A230" s="109" t="s">
        <v>150</v>
      </c>
      <c r="B230" s="110" t="s">
        <v>151</v>
      </c>
      <c r="C230" s="111">
        <f>SUM(C231)</f>
        <v>0</v>
      </c>
      <c r="D230" s="111">
        <f t="shared" si="74"/>
        <v>0</v>
      </c>
      <c r="E230" s="111">
        <f t="shared" si="74"/>
        <v>0</v>
      </c>
      <c r="F230" s="111">
        <f t="shared" si="74"/>
        <v>0</v>
      </c>
      <c r="G230" s="111">
        <f t="shared" si="74"/>
        <v>0</v>
      </c>
    </row>
    <row r="231" spans="1:7" x14ac:dyDescent="0.25">
      <c r="A231" s="112">
        <v>32</v>
      </c>
      <c r="B231" s="85" t="s">
        <v>32</v>
      </c>
      <c r="C231" s="113">
        <v>0</v>
      </c>
      <c r="D231" s="114">
        <v>0</v>
      </c>
      <c r="E231" s="113">
        <v>0</v>
      </c>
      <c r="F231" s="113">
        <v>0</v>
      </c>
      <c r="G231" s="113">
        <v>0</v>
      </c>
    </row>
    <row r="232" spans="1:7" ht="24" x14ac:dyDescent="0.25">
      <c r="A232" s="103" t="s">
        <v>284</v>
      </c>
      <c r="B232" s="104" t="s">
        <v>285</v>
      </c>
      <c r="C232" s="105">
        <f>SUM(C233+C239+C236)</f>
        <v>0</v>
      </c>
      <c r="D232" s="105">
        <f t="shared" ref="D232:G232" si="75">SUM(D233+D239+D236)</f>
        <v>0</v>
      </c>
      <c r="E232" s="105">
        <f t="shared" si="75"/>
        <v>23000</v>
      </c>
      <c r="F232" s="105">
        <f t="shared" si="75"/>
        <v>23000</v>
      </c>
      <c r="G232" s="105">
        <f t="shared" si="75"/>
        <v>23000</v>
      </c>
    </row>
    <row r="233" spans="1:7" x14ac:dyDescent="0.25">
      <c r="A233" s="106" t="s">
        <v>142</v>
      </c>
      <c r="B233" s="107" t="s">
        <v>18</v>
      </c>
      <c r="C233" s="108">
        <f>SUM(C234)</f>
        <v>0</v>
      </c>
      <c r="D233" s="108">
        <f t="shared" ref="D233:G234" si="76">SUM(D234)</f>
        <v>0</v>
      </c>
      <c r="E233" s="108">
        <f t="shared" si="76"/>
        <v>5000</v>
      </c>
      <c r="F233" s="108">
        <f t="shared" si="76"/>
        <v>5000</v>
      </c>
      <c r="G233" s="108">
        <f t="shared" si="76"/>
        <v>5000</v>
      </c>
    </row>
    <row r="234" spans="1:7" x14ac:dyDescent="0.25">
      <c r="A234" s="109" t="s">
        <v>143</v>
      </c>
      <c r="B234" s="110" t="s">
        <v>144</v>
      </c>
      <c r="C234" s="111">
        <f>SUM(C235)</f>
        <v>0</v>
      </c>
      <c r="D234" s="111">
        <f t="shared" si="76"/>
        <v>0</v>
      </c>
      <c r="E234" s="111">
        <f t="shared" si="76"/>
        <v>5000</v>
      </c>
      <c r="F234" s="111">
        <f t="shared" si="76"/>
        <v>5000</v>
      </c>
      <c r="G234" s="111">
        <f t="shared" si="76"/>
        <v>5000</v>
      </c>
    </row>
    <row r="235" spans="1:7" x14ac:dyDescent="0.25">
      <c r="A235" s="112">
        <v>32</v>
      </c>
      <c r="B235" s="85" t="s">
        <v>32</v>
      </c>
      <c r="C235" s="113">
        <v>0</v>
      </c>
      <c r="D235" s="114">
        <v>0</v>
      </c>
      <c r="E235" s="113">
        <v>5000</v>
      </c>
      <c r="F235" s="113">
        <v>5000</v>
      </c>
      <c r="G235" s="113">
        <v>5000</v>
      </c>
    </row>
    <row r="236" spans="1:7" x14ac:dyDescent="0.25">
      <c r="A236" s="106" t="s">
        <v>195</v>
      </c>
      <c r="B236" s="107" t="s">
        <v>36</v>
      </c>
      <c r="C236" s="108">
        <f>SUM(C237)</f>
        <v>0</v>
      </c>
      <c r="D236" s="108">
        <f t="shared" ref="D236:G237" si="77">SUM(D237)</f>
        <v>0</v>
      </c>
      <c r="E236" s="108">
        <f t="shared" si="77"/>
        <v>5000</v>
      </c>
      <c r="F236" s="108">
        <f t="shared" si="77"/>
        <v>5000</v>
      </c>
      <c r="G236" s="108">
        <f t="shared" si="77"/>
        <v>5000</v>
      </c>
    </row>
    <row r="237" spans="1:7" x14ac:dyDescent="0.25">
      <c r="A237" s="109" t="s">
        <v>196</v>
      </c>
      <c r="B237" s="110" t="s">
        <v>197</v>
      </c>
      <c r="C237" s="111">
        <f>SUM(C238)</f>
        <v>0</v>
      </c>
      <c r="D237" s="111">
        <f t="shared" si="77"/>
        <v>0</v>
      </c>
      <c r="E237" s="111">
        <f t="shared" si="77"/>
        <v>5000</v>
      </c>
      <c r="F237" s="111">
        <f t="shared" si="77"/>
        <v>5000</v>
      </c>
      <c r="G237" s="111">
        <f t="shared" si="77"/>
        <v>5000</v>
      </c>
    </row>
    <row r="238" spans="1:7" x14ac:dyDescent="0.25">
      <c r="A238" s="112">
        <v>32</v>
      </c>
      <c r="B238" s="85" t="s">
        <v>32</v>
      </c>
      <c r="C238" s="113">
        <v>0</v>
      </c>
      <c r="D238" s="114">
        <v>0</v>
      </c>
      <c r="E238" s="113">
        <v>5000</v>
      </c>
      <c r="F238" s="113">
        <v>5000</v>
      </c>
      <c r="G238" s="113">
        <v>5000</v>
      </c>
    </row>
    <row r="239" spans="1:7" x14ac:dyDescent="0.25">
      <c r="A239" s="106" t="s">
        <v>148</v>
      </c>
      <c r="B239" s="107" t="s">
        <v>149</v>
      </c>
      <c r="C239" s="108">
        <f>SUM(C240+C242)</f>
        <v>0</v>
      </c>
      <c r="D239" s="108">
        <f t="shared" ref="D239:G239" si="78">SUM(D240+D242)</f>
        <v>0</v>
      </c>
      <c r="E239" s="108">
        <f t="shared" si="78"/>
        <v>13000</v>
      </c>
      <c r="F239" s="108">
        <f t="shared" si="78"/>
        <v>13000</v>
      </c>
      <c r="G239" s="108">
        <f t="shared" si="78"/>
        <v>13000</v>
      </c>
    </row>
    <row r="240" spans="1:7" x14ac:dyDescent="0.25">
      <c r="A240" s="109" t="s">
        <v>150</v>
      </c>
      <c r="B240" s="110" t="s">
        <v>151</v>
      </c>
      <c r="C240" s="111">
        <f>SUM(C241)</f>
        <v>0</v>
      </c>
      <c r="D240" s="111">
        <f t="shared" ref="D240:G240" si="79">SUM(D241)</f>
        <v>0</v>
      </c>
      <c r="E240" s="111">
        <f t="shared" si="79"/>
        <v>10000</v>
      </c>
      <c r="F240" s="111">
        <f t="shared" si="79"/>
        <v>10000</v>
      </c>
      <c r="G240" s="111">
        <f t="shared" si="79"/>
        <v>10000</v>
      </c>
    </row>
    <row r="241" spans="1:7" x14ac:dyDescent="0.25">
      <c r="A241" s="112">
        <v>32</v>
      </c>
      <c r="B241" s="85" t="s">
        <v>32</v>
      </c>
      <c r="C241" s="113">
        <v>0</v>
      </c>
      <c r="D241" s="114">
        <v>0</v>
      </c>
      <c r="E241" s="113">
        <v>10000</v>
      </c>
      <c r="F241" s="113">
        <v>10000</v>
      </c>
      <c r="G241" s="113">
        <v>10000</v>
      </c>
    </row>
    <row r="242" spans="1:7" x14ac:dyDescent="0.25">
      <c r="A242" s="109" t="s">
        <v>237</v>
      </c>
      <c r="B242" s="110" t="s">
        <v>238</v>
      </c>
      <c r="C242" s="111">
        <f>SUM(C243)</f>
        <v>0</v>
      </c>
      <c r="D242" s="111">
        <f t="shared" ref="D242:G242" si="80">SUM(D243)</f>
        <v>0</v>
      </c>
      <c r="E242" s="111">
        <f t="shared" si="80"/>
        <v>3000</v>
      </c>
      <c r="F242" s="111">
        <f t="shared" si="80"/>
        <v>3000</v>
      </c>
      <c r="G242" s="111">
        <f t="shared" si="80"/>
        <v>3000</v>
      </c>
    </row>
    <row r="243" spans="1:7" x14ac:dyDescent="0.25">
      <c r="A243" s="112">
        <v>32</v>
      </c>
      <c r="B243" s="85" t="s">
        <v>32</v>
      </c>
      <c r="C243" s="113">
        <v>0</v>
      </c>
      <c r="D243" s="114">
        <v>0</v>
      </c>
      <c r="E243" s="113">
        <v>3000</v>
      </c>
      <c r="F243" s="113">
        <v>3000</v>
      </c>
      <c r="G243" s="113">
        <v>3000</v>
      </c>
    </row>
    <row r="244" spans="1:7" x14ac:dyDescent="0.25">
      <c r="A244" s="100" t="s">
        <v>276</v>
      </c>
      <c r="B244" s="101" t="s">
        <v>277</v>
      </c>
      <c r="C244" s="102">
        <f>SUM(C245)</f>
        <v>3159</v>
      </c>
      <c r="D244" s="102">
        <f t="shared" ref="D244:G244" si="81">SUM(D245)</f>
        <v>0</v>
      </c>
      <c r="E244" s="102">
        <f t="shared" si="81"/>
        <v>5000</v>
      </c>
      <c r="F244" s="102">
        <f t="shared" si="81"/>
        <v>5000</v>
      </c>
      <c r="G244" s="102">
        <f t="shared" si="81"/>
        <v>5000</v>
      </c>
    </row>
    <row r="245" spans="1:7" ht="24" x14ac:dyDescent="0.25">
      <c r="A245" s="103" t="s">
        <v>231</v>
      </c>
      <c r="B245" s="104" t="s">
        <v>278</v>
      </c>
      <c r="C245" s="105">
        <f>SUM(C246+C252+C249)</f>
        <v>3159</v>
      </c>
      <c r="D245" s="105">
        <f>SUM(D246+D252+D249)</f>
        <v>0</v>
      </c>
      <c r="E245" s="105">
        <f>SUM(E246+E252+E249)</f>
        <v>5000</v>
      </c>
      <c r="F245" s="105">
        <f>SUM(F246+F252+F249)</f>
        <v>5000</v>
      </c>
      <c r="G245" s="105">
        <f>SUM(G246+G252+G249)</f>
        <v>5000</v>
      </c>
    </row>
    <row r="246" spans="1:7" x14ac:dyDescent="0.25">
      <c r="A246" s="106" t="s">
        <v>142</v>
      </c>
      <c r="B246" s="107" t="s">
        <v>18</v>
      </c>
      <c r="C246" s="108">
        <f>SUM(C247)</f>
        <v>2159</v>
      </c>
      <c r="D246" s="108">
        <f t="shared" ref="D246:G247" si="82">SUM(D247)</f>
        <v>0</v>
      </c>
      <c r="E246" s="108">
        <f t="shared" si="82"/>
        <v>1000</v>
      </c>
      <c r="F246" s="108">
        <f t="shared" si="82"/>
        <v>1000</v>
      </c>
      <c r="G246" s="108">
        <f t="shared" si="82"/>
        <v>1000</v>
      </c>
    </row>
    <row r="247" spans="1:7" x14ac:dyDescent="0.25">
      <c r="A247" s="109" t="s">
        <v>143</v>
      </c>
      <c r="B247" s="110" t="s">
        <v>144</v>
      </c>
      <c r="C247" s="111">
        <f>SUM(C248)</f>
        <v>2159</v>
      </c>
      <c r="D247" s="111">
        <f t="shared" si="82"/>
        <v>0</v>
      </c>
      <c r="E247" s="111">
        <f t="shared" si="82"/>
        <v>1000</v>
      </c>
      <c r="F247" s="111">
        <f t="shared" si="82"/>
        <v>1000</v>
      </c>
      <c r="G247" s="111">
        <f t="shared" si="82"/>
        <v>1000</v>
      </c>
    </row>
    <row r="248" spans="1:7" x14ac:dyDescent="0.25">
      <c r="A248" s="112">
        <v>32</v>
      </c>
      <c r="B248" s="85" t="s">
        <v>32</v>
      </c>
      <c r="C248" s="113">
        <v>2159</v>
      </c>
      <c r="D248" s="114">
        <v>0</v>
      </c>
      <c r="E248" s="113">
        <v>1000</v>
      </c>
      <c r="F248" s="113">
        <v>1000</v>
      </c>
      <c r="G248" s="113">
        <v>1000</v>
      </c>
    </row>
    <row r="249" spans="1:7" x14ac:dyDescent="0.25">
      <c r="A249" s="106" t="s">
        <v>195</v>
      </c>
      <c r="B249" s="107" t="s">
        <v>36</v>
      </c>
      <c r="C249" s="108">
        <f>SUM(C250)</f>
        <v>0</v>
      </c>
      <c r="D249" s="108">
        <f t="shared" ref="D249:G249" si="83">SUM(D250)</f>
        <v>0</v>
      </c>
      <c r="E249" s="108">
        <f t="shared" si="83"/>
        <v>2000</v>
      </c>
      <c r="F249" s="108">
        <f t="shared" si="83"/>
        <v>2000</v>
      </c>
      <c r="G249" s="108">
        <f t="shared" si="83"/>
        <v>2000</v>
      </c>
    </row>
    <row r="250" spans="1:7" x14ac:dyDescent="0.25">
      <c r="A250" s="109" t="s">
        <v>196</v>
      </c>
      <c r="B250" s="110" t="s">
        <v>197</v>
      </c>
      <c r="C250" s="111">
        <v>0</v>
      </c>
      <c r="D250" s="111">
        <v>0</v>
      </c>
      <c r="E250" s="111">
        <v>2000</v>
      </c>
      <c r="F250" s="111">
        <v>2000</v>
      </c>
      <c r="G250" s="111">
        <v>2000</v>
      </c>
    </row>
    <row r="251" spans="1:7" x14ac:dyDescent="0.25">
      <c r="A251" s="112">
        <v>32</v>
      </c>
      <c r="B251" s="85" t="s">
        <v>32</v>
      </c>
      <c r="C251" s="113">
        <v>0</v>
      </c>
      <c r="D251" s="114">
        <v>0</v>
      </c>
      <c r="E251" s="113">
        <v>2000</v>
      </c>
      <c r="F251" s="113">
        <v>2000</v>
      </c>
      <c r="G251" s="113">
        <v>2000</v>
      </c>
    </row>
    <row r="252" spans="1:7" x14ac:dyDescent="0.25">
      <c r="A252" s="106" t="s">
        <v>148</v>
      </c>
      <c r="B252" s="107" t="s">
        <v>149</v>
      </c>
      <c r="C252" s="108">
        <f>SUM(C253)</f>
        <v>1000</v>
      </c>
      <c r="D252" s="108">
        <f t="shared" ref="D252:G253" si="84">SUM(D253)</f>
        <v>0</v>
      </c>
      <c r="E252" s="108">
        <f t="shared" si="84"/>
        <v>2000</v>
      </c>
      <c r="F252" s="108">
        <f t="shared" si="84"/>
        <v>2000</v>
      </c>
      <c r="G252" s="108">
        <f t="shared" si="84"/>
        <v>2000</v>
      </c>
    </row>
    <row r="253" spans="1:7" x14ac:dyDescent="0.25">
      <c r="A253" s="109" t="s">
        <v>237</v>
      </c>
      <c r="B253" s="110" t="s">
        <v>238</v>
      </c>
      <c r="C253" s="111">
        <f>SUM(C254)</f>
        <v>1000</v>
      </c>
      <c r="D253" s="111">
        <f t="shared" si="84"/>
        <v>0</v>
      </c>
      <c r="E253" s="111">
        <f t="shared" si="84"/>
        <v>2000</v>
      </c>
      <c r="F253" s="111">
        <f t="shared" si="84"/>
        <v>2000</v>
      </c>
      <c r="G253" s="111">
        <f t="shared" si="84"/>
        <v>2000</v>
      </c>
    </row>
    <row r="254" spans="1:7" x14ac:dyDescent="0.25">
      <c r="A254" s="112">
        <v>32</v>
      </c>
      <c r="B254" s="85" t="s">
        <v>32</v>
      </c>
      <c r="C254" s="113">
        <v>1000</v>
      </c>
      <c r="D254" s="114">
        <v>0</v>
      </c>
      <c r="E254" s="113">
        <v>2000</v>
      </c>
      <c r="F254" s="113">
        <v>2000</v>
      </c>
      <c r="G254" s="113">
        <v>2000</v>
      </c>
    </row>
    <row r="255" spans="1:7" x14ac:dyDescent="0.25">
      <c r="A255" s="100" t="s">
        <v>262</v>
      </c>
      <c r="B255" s="101" t="s">
        <v>263</v>
      </c>
      <c r="C255" s="102">
        <f>SUM(C256)</f>
        <v>9290</v>
      </c>
      <c r="D255" s="102">
        <f t="shared" ref="D255:G256" si="85">SUM(D256)</f>
        <v>9296</v>
      </c>
      <c r="E255" s="102">
        <f t="shared" si="85"/>
        <v>9296</v>
      </c>
      <c r="F255" s="102">
        <f t="shared" si="85"/>
        <v>9296</v>
      </c>
      <c r="G255" s="102">
        <f t="shared" si="85"/>
        <v>9296</v>
      </c>
    </row>
    <row r="256" spans="1:7" ht="24" x14ac:dyDescent="0.25">
      <c r="A256" s="103" t="s">
        <v>231</v>
      </c>
      <c r="B256" s="104" t="s">
        <v>263</v>
      </c>
      <c r="C256" s="105">
        <f>SUM(C257)</f>
        <v>9290</v>
      </c>
      <c r="D256" s="105">
        <f t="shared" si="85"/>
        <v>9296</v>
      </c>
      <c r="E256" s="105">
        <f t="shared" si="85"/>
        <v>9296</v>
      </c>
      <c r="F256" s="105">
        <f t="shared" si="85"/>
        <v>9296</v>
      </c>
      <c r="G256" s="105">
        <f t="shared" si="85"/>
        <v>9296</v>
      </c>
    </row>
    <row r="257" spans="1:7" x14ac:dyDescent="0.25">
      <c r="A257" s="106" t="s">
        <v>148</v>
      </c>
      <c r="B257" s="107" t="s">
        <v>149</v>
      </c>
      <c r="C257" s="108">
        <f>SUM(C258+C260)</f>
        <v>9290</v>
      </c>
      <c r="D257" s="108">
        <f>SUM(D258+D260)</f>
        <v>9296</v>
      </c>
      <c r="E257" s="108">
        <f>SUM(E258+E260)</f>
        <v>9296</v>
      </c>
      <c r="F257" s="108">
        <f>SUM(F258+F260)</f>
        <v>9296</v>
      </c>
      <c r="G257" s="108">
        <f>SUM(G258+G260)</f>
        <v>9296</v>
      </c>
    </row>
    <row r="258" spans="1:7" x14ac:dyDescent="0.25">
      <c r="A258" s="109" t="s">
        <v>150</v>
      </c>
      <c r="B258" s="110" t="s">
        <v>151</v>
      </c>
      <c r="C258" s="111">
        <v>4645</v>
      </c>
      <c r="D258" s="111">
        <v>4648</v>
      </c>
      <c r="E258" s="111">
        <v>4648</v>
      </c>
      <c r="F258" s="111">
        <v>4648</v>
      </c>
      <c r="G258" s="111">
        <v>4648</v>
      </c>
    </row>
    <row r="259" spans="1:7" x14ac:dyDescent="0.25">
      <c r="A259" s="112">
        <v>32</v>
      </c>
      <c r="B259" s="85" t="s">
        <v>32</v>
      </c>
      <c r="C259" s="113">
        <v>4645</v>
      </c>
      <c r="D259" s="114">
        <v>4648</v>
      </c>
      <c r="E259" s="113">
        <v>4648</v>
      </c>
      <c r="F259" s="113">
        <v>4648</v>
      </c>
      <c r="G259" s="113">
        <v>4648</v>
      </c>
    </row>
    <row r="260" spans="1:7" x14ac:dyDescent="0.25">
      <c r="A260" s="109" t="s">
        <v>237</v>
      </c>
      <c r="B260" s="110" t="s">
        <v>238</v>
      </c>
      <c r="C260" s="111">
        <v>4645</v>
      </c>
      <c r="D260" s="111">
        <v>4648</v>
      </c>
      <c r="E260" s="111">
        <v>4648</v>
      </c>
      <c r="F260" s="111">
        <v>4648</v>
      </c>
      <c r="G260" s="111">
        <v>4648</v>
      </c>
    </row>
    <row r="261" spans="1:7" x14ac:dyDescent="0.25">
      <c r="A261" s="112">
        <v>32</v>
      </c>
      <c r="B261" s="85" t="s">
        <v>32</v>
      </c>
      <c r="C261" s="113">
        <v>4645</v>
      </c>
      <c r="D261" s="114">
        <v>4648</v>
      </c>
      <c r="E261" s="113">
        <v>4648</v>
      </c>
      <c r="F261" s="113">
        <v>4648</v>
      </c>
      <c r="G261" s="113">
        <v>4648</v>
      </c>
    </row>
    <row r="262" spans="1:7" x14ac:dyDescent="0.25">
      <c r="A262" s="100" t="s">
        <v>264</v>
      </c>
      <c r="B262" s="101" t="s">
        <v>265</v>
      </c>
      <c r="C262" s="102">
        <f>SUM(C263)</f>
        <v>800</v>
      </c>
      <c r="D262" s="102">
        <f t="shared" ref="D262:G262" si="86">SUM(D263)</f>
        <v>1000</v>
      </c>
      <c r="E262" s="102">
        <f t="shared" si="86"/>
        <v>5000</v>
      </c>
      <c r="F262" s="102">
        <f t="shared" si="86"/>
        <v>5000</v>
      </c>
      <c r="G262" s="102">
        <f t="shared" si="86"/>
        <v>5000</v>
      </c>
    </row>
    <row r="263" spans="1:7" ht="24" x14ac:dyDescent="0.25">
      <c r="A263" s="103" t="s">
        <v>231</v>
      </c>
      <c r="B263" s="104" t="s">
        <v>265</v>
      </c>
      <c r="C263" s="105">
        <f>SUM(C264+C267+C270)</f>
        <v>800</v>
      </c>
      <c r="D263" s="105">
        <f>SUM(D264+D267+D270)</f>
        <v>1000</v>
      </c>
      <c r="E263" s="105">
        <f>SUM(E264+E267+E270)</f>
        <v>5000</v>
      </c>
      <c r="F263" s="105">
        <f>SUM(F264+F267+F270)</f>
        <v>5000</v>
      </c>
      <c r="G263" s="105">
        <f>SUM(G264+G267+G270)</f>
        <v>5000</v>
      </c>
    </row>
    <row r="264" spans="1:7" x14ac:dyDescent="0.25">
      <c r="A264" s="106" t="s">
        <v>142</v>
      </c>
      <c r="B264" s="107" t="s">
        <v>18</v>
      </c>
      <c r="C264" s="108">
        <f>SUM(C265)</f>
        <v>800</v>
      </c>
      <c r="D264" s="108">
        <f t="shared" ref="D264:G264" si="87">SUM(D265)</f>
        <v>0</v>
      </c>
      <c r="E264" s="108">
        <f t="shared" si="87"/>
        <v>1000</v>
      </c>
      <c r="F264" s="108">
        <f t="shared" si="87"/>
        <v>1000</v>
      </c>
      <c r="G264" s="108">
        <f t="shared" si="87"/>
        <v>1000</v>
      </c>
    </row>
    <row r="265" spans="1:7" x14ac:dyDescent="0.25">
      <c r="A265" s="109" t="s">
        <v>143</v>
      </c>
      <c r="B265" s="110" t="s">
        <v>144</v>
      </c>
      <c r="C265" s="111">
        <v>800</v>
      </c>
      <c r="D265" s="111">
        <v>0</v>
      </c>
      <c r="E265" s="111">
        <v>1000</v>
      </c>
      <c r="F265" s="111">
        <v>1000</v>
      </c>
      <c r="G265" s="111">
        <v>1000</v>
      </c>
    </row>
    <row r="266" spans="1:7" x14ac:dyDescent="0.25">
      <c r="A266" s="112">
        <v>32</v>
      </c>
      <c r="B266" s="85" t="s">
        <v>32</v>
      </c>
      <c r="C266" s="113">
        <v>800</v>
      </c>
      <c r="D266" s="114">
        <v>0</v>
      </c>
      <c r="E266" s="113">
        <v>1000</v>
      </c>
      <c r="F266" s="113">
        <v>1000</v>
      </c>
      <c r="G266" s="113">
        <v>1000</v>
      </c>
    </row>
    <row r="267" spans="1:7" x14ac:dyDescent="0.25">
      <c r="A267" s="106" t="s">
        <v>195</v>
      </c>
      <c r="B267" s="107" t="s">
        <v>36</v>
      </c>
      <c r="C267" s="108">
        <f>SUM(C268)</f>
        <v>0</v>
      </c>
      <c r="D267" s="108">
        <f t="shared" ref="D267:G268" si="88">SUM(D268)</f>
        <v>1000</v>
      </c>
      <c r="E267" s="108">
        <f t="shared" si="88"/>
        <v>1000</v>
      </c>
      <c r="F267" s="108">
        <f t="shared" si="88"/>
        <v>1000</v>
      </c>
      <c r="G267" s="108">
        <f t="shared" si="88"/>
        <v>1000</v>
      </c>
    </row>
    <row r="268" spans="1:7" x14ac:dyDescent="0.25">
      <c r="A268" s="109" t="s">
        <v>196</v>
      </c>
      <c r="B268" s="110" t="s">
        <v>197</v>
      </c>
      <c r="C268" s="111">
        <f>SUM(C269)</f>
        <v>0</v>
      </c>
      <c r="D268" s="111">
        <f t="shared" si="88"/>
        <v>1000</v>
      </c>
      <c r="E268" s="111">
        <f t="shared" si="88"/>
        <v>1000</v>
      </c>
      <c r="F268" s="111">
        <f t="shared" si="88"/>
        <v>1000</v>
      </c>
      <c r="G268" s="111">
        <f t="shared" si="88"/>
        <v>1000</v>
      </c>
    </row>
    <row r="269" spans="1:7" x14ac:dyDescent="0.25">
      <c r="A269" s="112">
        <v>32</v>
      </c>
      <c r="B269" s="85" t="s">
        <v>32</v>
      </c>
      <c r="C269" s="113">
        <v>0</v>
      </c>
      <c r="D269" s="114">
        <v>1000</v>
      </c>
      <c r="E269" s="113">
        <v>1000</v>
      </c>
      <c r="F269" s="113">
        <v>1000</v>
      </c>
      <c r="G269" s="113">
        <v>1000</v>
      </c>
    </row>
    <row r="270" spans="1:7" x14ac:dyDescent="0.25">
      <c r="A270" s="106" t="s">
        <v>148</v>
      </c>
      <c r="B270" s="107" t="s">
        <v>149</v>
      </c>
      <c r="C270" s="108">
        <f>SUM(C271)</f>
        <v>0</v>
      </c>
      <c r="D270" s="108">
        <f t="shared" ref="D270:G270" si="89">SUM(D271)</f>
        <v>0</v>
      </c>
      <c r="E270" s="108">
        <f t="shared" si="89"/>
        <v>3000</v>
      </c>
      <c r="F270" s="108">
        <f t="shared" si="89"/>
        <v>3000</v>
      </c>
      <c r="G270" s="108">
        <f t="shared" si="89"/>
        <v>3000</v>
      </c>
    </row>
    <row r="271" spans="1:7" x14ac:dyDescent="0.25">
      <c r="A271" s="109" t="s">
        <v>150</v>
      </c>
      <c r="B271" s="110" t="s">
        <v>151</v>
      </c>
      <c r="C271" s="111">
        <v>0</v>
      </c>
      <c r="D271" s="111">
        <v>0</v>
      </c>
      <c r="E271" s="111">
        <v>3000</v>
      </c>
      <c r="F271" s="111">
        <v>3000</v>
      </c>
      <c r="G271" s="111">
        <v>3000</v>
      </c>
    </row>
    <row r="272" spans="1:7" x14ac:dyDescent="0.25">
      <c r="A272" s="112">
        <v>32</v>
      </c>
      <c r="B272" s="85" t="s">
        <v>32</v>
      </c>
      <c r="C272" s="113">
        <v>0</v>
      </c>
      <c r="D272" s="114">
        <v>0</v>
      </c>
      <c r="E272" s="113">
        <v>3000</v>
      </c>
      <c r="F272" s="113">
        <v>3000</v>
      </c>
      <c r="G272" s="113">
        <v>3000</v>
      </c>
    </row>
    <row r="273" spans="1:7" x14ac:dyDescent="0.25">
      <c r="A273" s="100" t="s">
        <v>266</v>
      </c>
      <c r="B273" s="101" t="s">
        <v>267</v>
      </c>
      <c r="C273" s="102">
        <f>SUM(C274)</f>
        <v>10508</v>
      </c>
      <c r="D273" s="102">
        <f t="shared" ref="D273:G275" si="90">SUM(D274)</f>
        <v>34831</v>
      </c>
      <c r="E273" s="102">
        <f t="shared" si="90"/>
        <v>36480</v>
      </c>
      <c r="F273" s="102">
        <f t="shared" si="90"/>
        <v>36480</v>
      </c>
      <c r="G273" s="102">
        <f t="shared" si="90"/>
        <v>36480</v>
      </c>
    </row>
    <row r="274" spans="1:7" ht="24" x14ac:dyDescent="0.25">
      <c r="A274" s="103" t="s">
        <v>268</v>
      </c>
      <c r="B274" s="104" t="s">
        <v>267</v>
      </c>
      <c r="C274" s="105">
        <f>SUM(C275)</f>
        <v>10508</v>
      </c>
      <c r="D274" s="105">
        <f t="shared" si="90"/>
        <v>34831</v>
      </c>
      <c r="E274" s="105">
        <f t="shared" si="90"/>
        <v>36480</v>
      </c>
      <c r="F274" s="105">
        <f t="shared" si="90"/>
        <v>36480</v>
      </c>
      <c r="G274" s="105">
        <f t="shared" si="90"/>
        <v>36480</v>
      </c>
    </row>
    <row r="275" spans="1:7" x14ac:dyDescent="0.25">
      <c r="A275" s="106" t="s">
        <v>195</v>
      </c>
      <c r="B275" s="107" t="s">
        <v>36</v>
      </c>
      <c r="C275" s="108">
        <f>SUM(C276)</f>
        <v>10508</v>
      </c>
      <c r="D275" s="108">
        <f t="shared" si="90"/>
        <v>34831</v>
      </c>
      <c r="E275" s="108">
        <f t="shared" si="90"/>
        <v>36480</v>
      </c>
      <c r="F275" s="108">
        <f t="shared" si="90"/>
        <v>36480</v>
      </c>
      <c r="G275" s="108">
        <f t="shared" si="90"/>
        <v>36480</v>
      </c>
    </row>
    <row r="276" spans="1:7" x14ac:dyDescent="0.25">
      <c r="A276" s="109" t="s">
        <v>196</v>
      </c>
      <c r="B276" s="110" t="s">
        <v>197</v>
      </c>
      <c r="C276" s="111">
        <v>10508</v>
      </c>
      <c r="D276" s="111">
        <v>34831</v>
      </c>
      <c r="E276" s="111">
        <v>36480</v>
      </c>
      <c r="F276" s="111">
        <v>36480</v>
      </c>
      <c r="G276" s="111">
        <v>36480</v>
      </c>
    </row>
    <row r="277" spans="1:7" x14ac:dyDescent="0.25">
      <c r="A277" s="142">
        <v>31</v>
      </c>
      <c r="B277" s="143" t="s">
        <v>22</v>
      </c>
      <c r="C277" s="119">
        <v>8508</v>
      </c>
      <c r="D277" s="119">
        <v>21991</v>
      </c>
      <c r="E277" s="119">
        <v>25580</v>
      </c>
      <c r="F277" s="119">
        <v>25580</v>
      </c>
      <c r="G277" s="119">
        <v>25580</v>
      </c>
    </row>
    <row r="278" spans="1:7" x14ac:dyDescent="0.25">
      <c r="A278" s="112">
        <v>32</v>
      </c>
      <c r="B278" s="85" t="s">
        <v>32</v>
      </c>
      <c r="C278" s="113">
        <v>2000</v>
      </c>
      <c r="D278" s="114">
        <v>12840</v>
      </c>
      <c r="E278" s="113">
        <v>10900</v>
      </c>
      <c r="F278" s="113">
        <v>10900</v>
      </c>
      <c r="G278" s="113">
        <v>10900</v>
      </c>
    </row>
    <row r="282" spans="1:7" x14ac:dyDescent="0.25">
      <c r="D282" s="84"/>
    </row>
    <row r="283" spans="1:7" x14ac:dyDescent="0.25">
      <c r="B283" s="83">
        <v>32</v>
      </c>
      <c r="D283" s="84"/>
    </row>
    <row r="284" spans="1:7" x14ac:dyDescent="0.25">
      <c r="D284" s="84"/>
    </row>
  </sheetData>
  <mergeCells count="4">
    <mergeCell ref="B7:F7"/>
    <mergeCell ref="A1:B1"/>
    <mergeCell ref="A2:B2"/>
    <mergeCell ref="B6:F6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14" workbookViewId="0">
      <selection activeCell="Q24" sqref="Q24"/>
    </sheetView>
  </sheetViews>
  <sheetFormatPr defaultRowHeight="15" x14ac:dyDescent="0.25"/>
  <cols>
    <col min="1" max="1" width="16.140625" style="83" customWidth="1"/>
    <col min="2" max="2" width="56.7109375" style="83" customWidth="1"/>
    <col min="3" max="3" width="16" style="83" customWidth="1"/>
    <col min="4" max="4" width="16.85546875" style="83" customWidth="1"/>
    <col min="5" max="5" width="15.42578125" style="83" customWidth="1"/>
    <col min="6" max="6" width="18.28515625" style="83" customWidth="1"/>
    <col min="7" max="7" width="16" style="83" customWidth="1"/>
    <col min="8" max="16384" width="9.140625" style="83"/>
  </cols>
  <sheetData>
    <row r="1" spans="1:7" x14ac:dyDescent="0.25">
      <c r="A1" s="178" t="s">
        <v>288</v>
      </c>
      <c r="B1" s="179"/>
    </row>
    <row r="2" spans="1:7" ht="1.35" customHeight="1" x14ac:dyDescent="0.25"/>
    <row r="3" spans="1:7" x14ac:dyDescent="0.25">
      <c r="A3" s="178" t="s">
        <v>289</v>
      </c>
      <c r="B3" s="179"/>
    </row>
    <row r="4" spans="1:7" ht="1.35" customHeight="1" x14ac:dyDescent="0.25"/>
    <row r="5" spans="1:7" ht="12.75" customHeight="1" x14ac:dyDescent="0.25">
      <c r="A5" s="178" t="s">
        <v>290</v>
      </c>
      <c r="B5" s="179"/>
      <c r="C5" s="179"/>
    </row>
    <row r="6" spans="1:7" ht="1.35" customHeight="1" x14ac:dyDescent="0.25"/>
    <row r="7" spans="1:7" ht="12.75" customHeight="1" x14ac:dyDescent="0.25">
      <c r="A7" s="178" t="s">
        <v>291</v>
      </c>
      <c r="B7" s="179"/>
      <c r="C7" s="179"/>
    </row>
    <row r="8" spans="1:7" ht="1.35" customHeight="1" x14ac:dyDescent="0.25"/>
    <row r="9" spans="1:7" ht="12.75" customHeight="1" x14ac:dyDescent="0.25">
      <c r="A9" s="178" t="s">
        <v>70</v>
      </c>
      <c r="B9" s="179"/>
      <c r="C9" s="179"/>
    </row>
    <row r="10" spans="1:7" ht="8.4499999999999993" customHeight="1" x14ac:dyDescent="0.25"/>
    <row r="11" spans="1:7" ht="1.5" customHeight="1" x14ac:dyDescent="0.25"/>
    <row r="12" spans="1:7" ht="8.65" customHeight="1" x14ac:dyDescent="0.25"/>
    <row r="13" spans="1:7" ht="7.15" customHeight="1" x14ac:dyDescent="0.25"/>
    <row r="14" spans="1:7" ht="25.5" customHeight="1" x14ac:dyDescent="0.25">
      <c r="B14" s="176" t="s">
        <v>312</v>
      </c>
      <c r="C14" s="176"/>
      <c r="D14" s="176"/>
      <c r="E14" s="176"/>
      <c r="F14" s="176"/>
      <c r="G14" s="128"/>
    </row>
    <row r="15" spans="1:7" x14ac:dyDescent="0.25">
      <c r="C15" s="84"/>
      <c r="E15" s="84"/>
      <c r="F15" s="84"/>
      <c r="G15" s="84"/>
    </row>
    <row r="16" spans="1:7" x14ac:dyDescent="0.25">
      <c r="A16" s="85" t="s">
        <v>88</v>
      </c>
      <c r="B16" s="85" t="s">
        <v>89</v>
      </c>
      <c r="C16" s="86" t="s">
        <v>127</v>
      </c>
      <c r="D16" s="87" t="s">
        <v>117</v>
      </c>
      <c r="E16" s="86" t="s">
        <v>128</v>
      </c>
      <c r="F16" s="86" t="s">
        <v>118</v>
      </c>
      <c r="G16" s="86" t="s">
        <v>129</v>
      </c>
    </row>
    <row r="17" spans="1:7" x14ac:dyDescent="0.25">
      <c r="A17" s="120" t="s">
        <v>134</v>
      </c>
      <c r="B17" s="129" t="s">
        <v>135</v>
      </c>
      <c r="C17" s="134">
        <f>SUM(C18)</f>
        <v>1416639</v>
      </c>
      <c r="D17" s="134">
        <f t="shared" ref="D17:G17" si="0">SUM(D18)</f>
        <v>3649243</v>
      </c>
      <c r="E17" s="134">
        <f t="shared" si="0"/>
        <v>2453266</v>
      </c>
      <c r="F17" s="134">
        <f t="shared" si="0"/>
        <v>1637656</v>
      </c>
      <c r="G17" s="134">
        <f t="shared" si="0"/>
        <v>732656</v>
      </c>
    </row>
    <row r="18" spans="1:7" ht="24" x14ac:dyDescent="0.25">
      <c r="A18" s="121" t="s">
        <v>136</v>
      </c>
      <c r="B18" s="130" t="s">
        <v>137</v>
      </c>
      <c r="C18" s="135">
        <f>SUM(C19+C23+C28+C33+C46)</f>
        <v>1416639</v>
      </c>
      <c r="D18" s="135">
        <f t="shared" ref="D18:G18" si="1">SUM(D19+D23+D28+D33+D46)</f>
        <v>3649243</v>
      </c>
      <c r="E18" s="135">
        <f t="shared" si="1"/>
        <v>2453266</v>
      </c>
      <c r="F18" s="135">
        <f t="shared" si="1"/>
        <v>1637656</v>
      </c>
      <c r="G18" s="135">
        <f t="shared" si="1"/>
        <v>732656</v>
      </c>
    </row>
    <row r="19" spans="1:7" x14ac:dyDescent="0.25">
      <c r="A19" s="122" t="s">
        <v>142</v>
      </c>
      <c r="B19" s="131" t="s">
        <v>18</v>
      </c>
      <c r="C19" s="136">
        <f>SUM(C20)</f>
        <v>1315372</v>
      </c>
      <c r="D19" s="136">
        <f t="shared" ref="D19:G19" si="2">SUM(D20)</f>
        <v>1548836</v>
      </c>
      <c r="E19" s="136">
        <f t="shared" si="2"/>
        <v>1491550</v>
      </c>
      <c r="F19" s="136">
        <f t="shared" si="2"/>
        <v>1175940</v>
      </c>
      <c r="G19" s="136">
        <f t="shared" si="2"/>
        <v>470940</v>
      </c>
    </row>
    <row r="20" spans="1:7" x14ac:dyDescent="0.25">
      <c r="A20" s="123" t="s">
        <v>143</v>
      </c>
      <c r="B20" s="132" t="s">
        <v>144</v>
      </c>
      <c r="C20" s="137">
        <f>SUM(C21:C22)</f>
        <v>1315372</v>
      </c>
      <c r="D20" s="137">
        <f t="shared" ref="D20:G20" si="3">SUM(D21:D22)</f>
        <v>1548836</v>
      </c>
      <c r="E20" s="137">
        <f t="shared" si="3"/>
        <v>1491550</v>
      </c>
      <c r="F20" s="137">
        <f t="shared" si="3"/>
        <v>1175940</v>
      </c>
      <c r="G20" s="137">
        <f t="shared" si="3"/>
        <v>470940</v>
      </c>
    </row>
    <row r="21" spans="1:7" x14ac:dyDescent="0.25">
      <c r="A21" s="124" t="s">
        <v>292</v>
      </c>
      <c r="B21" s="133" t="s">
        <v>293</v>
      </c>
      <c r="C21" s="138">
        <v>453588</v>
      </c>
      <c r="D21" s="138">
        <v>478566</v>
      </c>
      <c r="E21" s="138">
        <v>461940</v>
      </c>
      <c r="F21" s="138">
        <v>551940</v>
      </c>
      <c r="G21" s="138">
        <v>456940</v>
      </c>
    </row>
    <row r="22" spans="1:7" ht="24" x14ac:dyDescent="0.25">
      <c r="A22" s="124" t="s">
        <v>294</v>
      </c>
      <c r="B22" s="133" t="s">
        <v>295</v>
      </c>
      <c r="C22" s="138">
        <v>861784</v>
      </c>
      <c r="D22" s="138">
        <v>1070270</v>
      </c>
      <c r="E22" s="138">
        <v>1029610</v>
      </c>
      <c r="F22" s="138">
        <v>624000</v>
      </c>
      <c r="G22" s="138">
        <v>14000</v>
      </c>
    </row>
    <row r="23" spans="1:7" x14ac:dyDescent="0.25">
      <c r="A23" s="122" t="s">
        <v>195</v>
      </c>
      <c r="B23" s="131" t="s">
        <v>36</v>
      </c>
      <c r="C23" s="136">
        <f>SUM(C24)</f>
        <v>27437</v>
      </c>
      <c r="D23" s="136">
        <f t="shared" ref="D23:G23" si="4">SUM(D24)</f>
        <v>66661</v>
      </c>
      <c r="E23" s="136">
        <f t="shared" si="4"/>
        <v>75180</v>
      </c>
      <c r="F23" s="136">
        <f t="shared" si="4"/>
        <v>75180</v>
      </c>
      <c r="G23" s="136">
        <f t="shared" si="4"/>
        <v>75180</v>
      </c>
    </row>
    <row r="24" spans="1:7" x14ac:dyDescent="0.25">
      <c r="A24" s="123" t="s">
        <v>196</v>
      </c>
      <c r="B24" s="132" t="s">
        <v>197</v>
      </c>
      <c r="C24" s="137">
        <f>SUM(C25:C27)</f>
        <v>27437</v>
      </c>
      <c r="D24" s="137">
        <f t="shared" ref="D24:G24" si="5">SUM(D25:D27)</f>
        <v>66661</v>
      </c>
      <c r="E24" s="137">
        <f t="shared" si="5"/>
        <v>75180</v>
      </c>
      <c r="F24" s="137">
        <f t="shared" si="5"/>
        <v>75180</v>
      </c>
      <c r="G24" s="137">
        <f t="shared" si="5"/>
        <v>75180</v>
      </c>
    </row>
    <row r="25" spans="1:7" x14ac:dyDescent="0.25">
      <c r="A25" s="124" t="s">
        <v>296</v>
      </c>
      <c r="B25" s="133" t="s">
        <v>124</v>
      </c>
      <c r="C25" s="138">
        <v>492</v>
      </c>
      <c r="D25" s="138">
        <v>44847</v>
      </c>
      <c r="E25" s="138">
        <v>36480</v>
      </c>
      <c r="F25" s="138">
        <v>36480</v>
      </c>
      <c r="G25" s="138">
        <v>36480</v>
      </c>
    </row>
    <row r="26" spans="1:7" x14ac:dyDescent="0.25">
      <c r="A26" s="124" t="s">
        <v>297</v>
      </c>
      <c r="B26" s="133" t="s">
        <v>61</v>
      </c>
      <c r="C26" s="138">
        <v>26945</v>
      </c>
      <c r="D26" s="138">
        <v>31830</v>
      </c>
      <c r="E26" s="138">
        <v>38700</v>
      </c>
      <c r="F26" s="138">
        <v>38700</v>
      </c>
      <c r="G26" s="138">
        <v>38700</v>
      </c>
    </row>
    <row r="27" spans="1:7" x14ac:dyDescent="0.25">
      <c r="A27" s="124" t="s">
        <v>298</v>
      </c>
      <c r="B27" s="133" t="s">
        <v>299</v>
      </c>
      <c r="C27" s="138">
        <v>0</v>
      </c>
      <c r="D27" s="138">
        <v>-10016</v>
      </c>
      <c r="E27" s="138">
        <v>0</v>
      </c>
      <c r="F27" s="138">
        <v>0</v>
      </c>
      <c r="G27" s="138">
        <v>0</v>
      </c>
    </row>
    <row r="28" spans="1:7" x14ac:dyDescent="0.25">
      <c r="A28" s="122" t="s">
        <v>183</v>
      </c>
      <c r="B28" s="131" t="s">
        <v>184</v>
      </c>
      <c r="C28" s="136">
        <f>SUM(C29+C31)</f>
        <v>10567</v>
      </c>
      <c r="D28" s="136">
        <f t="shared" ref="D28:G28" si="6">SUM(D29+D31)</f>
        <v>32080</v>
      </c>
      <c r="E28" s="136">
        <f t="shared" si="6"/>
        <v>28840</v>
      </c>
      <c r="F28" s="136">
        <f t="shared" si="6"/>
        <v>28840</v>
      </c>
      <c r="G28" s="136">
        <f t="shared" si="6"/>
        <v>28840</v>
      </c>
    </row>
    <row r="29" spans="1:7" x14ac:dyDescent="0.25">
      <c r="A29" s="123" t="s">
        <v>185</v>
      </c>
      <c r="B29" s="132" t="s">
        <v>186</v>
      </c>
      <c r="C29" s="137">
        <f>SUM(C30)</f>
        <v>10567</v>
      </c>
      <c r="D29" s="137">
        <f t="shared" ref="D29:G29" si="7">SUM(D30)</f>
        <v>11400</v>
      </c>
      <c r="E29" s="137">
        <f t="shared" si="7"/>
        <v>11560</v>
      </c>
      <c r="F29" s="137">
        <f t="shared" si="7"/>
        <v>11560</v>
      </c>
      <c r="G29" s="137">
        <f t="shared" si="7"/>
        <v>11560</v>
      </c>
    </row>
    <row r="30" spans="1:7" x14ac:dyDescent="0.25">
      <c r="A30" s="124" t="s">
        <v>300</v>
      </c>
      <c r="B30" s="133" t="s">
        <v>122</v>
      </c>
      <c r="C30" s="138">
        <v>10567</v>
      </c>
      <c r="D30" s="138">
        <v>11400</v>
      </c>
      <c r="E30" s="138">
        <v>11560</v>
      </c>
      <c r="F30" s="138">
        <v>11560</v>
      </c>
      <c r="G30" s="138">
        <v>11560</v>
      </c>
    </row>
    <row r="31" spans="1:7" x14ac:dyDescent="0.25">
      <c r="A31" s="123" t="s">
        <v>235</v>
      </c>
      <c r="B31" s="132" t="s">
        <v>236</v>
      </c>
      <c r="C31" s="137">
        <f>SUM(C32)</f>
        <v>0</v>
      </c>
      <c r="D31" s="137">
        <f t="shared" ref="D31:G31" si="8">SUM(D32)</f>
        <v>20680</v>
      </c>
      <c r="E31" s="137">
        <f t="shared" si="8"/>
        <v>17280</v>
      </c>
      <c r="F31" s="137">
        <f t="shared" si="8"/>
        <v>17280</v>
      </c>
      <c r="G31" s="137">
        <f t="shared" si="8"/>
        <v>17280</v>
      </c>
    </row>
    <row r="32" spans="1:7" x14ac:dyDescent="0.25">
      <c r="A32" s="124" t="s">
        <v>300</v>
      </c>
      <c r="B32" s="133" t="s">
        <v>122</v>
      </c>
      <c r="C32" s="138">
        <v>0</v>
      </c>
      <c r="D32" s="138">
        <v>20680</v>
      </c>
      <c r="E32" s="138">
        <v>17280</v>
      </c>
      <c r="F32" s="138">
        <v>17280</v>
      </c>
      <c r="G32" s="138">
        <v>17280</v>
      </c>
    </row>
    <row r="33" spans="1:7" x14ac:dyDescent="0.25">
      <c r="A33" s="122" t="s">
        <v>148</v>
      </c>
      <c r="B33" s="131" t="s">
        <v>149</v>
      </c>
      <c r="C33" s="136">
        <f>SUM(C34+C37+C39+C41+C44)</f>
        <v>63263</v>
      </c>
      <c r="D33" s="136">
        <f t="shared" ref="D33:G33" si="9">SUM(D34+D37+D39+D41+D44)</f>
        <v>1999966</v>
      </c>
      <c r="E33" s="136">
        <f t="shared" si="9"/>
        <v>855996</v>
      </c>
      <c r="F33" s="136">
        <f t="shared" si="9"/>
        <v>355996</v>
      </c>
      <c r="G33" s="136">
        <f t="shared" si="9"/>
        <v>155996</v>
      </c>
    </row>
    <row r="34" spans="1:7" x14ac:dyDescent="0.25">
      <c r="A34" s="123" t="s">
        <v>150</v>
      </c>
      <c r="B34" s="132" t="s">
        <v>151</v>
      </c>
      <c r="C34" s="137">
        <f>SUM(C35:C36)</f>
        <v>31219</v>
      </c>
      <c r="D34" s="137">
        <f t="shared" ref="D34:G34" si="10">SUM(D35:D36)</f>
        <v>544248</v>
      </c>
      <c r="E34" s="137">
        <f t="shared" si="10"/>
        <v>58948</v>
      </c>
      <c r="F34" s="137">
        <f t="shared" si="10"/>
        <v>58948</v>
      </c>
      <c r="G34" s="137">
        <f t="shared" si="10"/>
        <v>58948</v>
      </c>
    </row>
    <row r="35" spans="1:7" ht="24" x14ac:dyDescent="0.25">
      <c r="A35" s="124" t="s">
        <v>301</v>
      </c>
      <c r="B35" s="133" t="s">
        <v>302</v>
      </c>
      <c r="C35" s="138">
        <v>31219</v>
      </c>
      <c r="D35" s="138">
        <v>44248</v>
      </c>
      <c r="E35" s="138">
        <v>58948</v>
      </c>
      <c r="F35" s="138">
        <v>58948</v>
      </c>
      <c r="G35" s="138">
        <v>58948</v>
      </c>
    </row>
    <row r="36" spans="1:7" ht="24" x14ac:dyDescent="0.25">
      <c r="A36" s="124" t="s">
        <v>303</v>
      </c>
      <c r="B36" s="133" t="s">
        <v>304</v>
      </c>
      <c r="C36" s="138">
        <v>0</v>
      </c>
      <c r="D36" s="138">
        <v>500000</v>
      </c>
      <c r="E36" s="138">
        <v>0</v>
      </c>
      <c r="F36" s="138">
        <v>0</v>
      </c>
      <c r="G36" s="138">
        <v>0</v>
      </c>
    </row>
    <row r="37" spans="1:7" x14ac:dyDescent="0.25">
      <c r="A37" s="123" t="s">
        <v>237</v>
      </c>
      <c r="B37" s="132" t="s">
        <v>238</v>
      </c>
      <c r="C37" s="137">
        <f>SUM(C38)</f>
        <v>9605</v>
      </c>
      <c r="D37" s="137">
        <f t="shared" ref="D37:G37" si="11">SUM(D38)</f>
        <v>10698</v>
      </c>
      <c r="E37" s="137">
        <f t="shared" si="11"/>
        <v>13148</v>
      </c>
      <c r="F37" s="137">
        <f t="shared" si="11"/>
        <v>13148</v>
      </c>
      <c r="G37" s="137">
        <f t="shared" si="11"/>
        <v>13148</v>
      </c>
    </row>
    <row r="38" spans="1:7" ht="24" x14ac:dyDescent="0.25">
      <c r="A38" s="124" t="s">
        <v>305</v>
      </c>
      <c r="B38" s="133" t="s">
        <v>306</v>
      </c>
      <c r="C38" s="138">
        <v>9605</v>
      </c>
      <c r="D38" s="138">
        <v>10698</v>
      </c>
      <c r="E38" s="138">
        <v>13148</v>
      </c>
      <c r="F38" s="138">
        <v>13148</v>
      </c>
      <c r="G38" s="138">
        <v>13148</v>
      </c>
    </row>
    <row r="39" spans="1:7" x14ac:dyDescent="0.25">
      <c r="A39" s="123" t="s">
        <v>152</v>
      </c>
      <c r="B39" s="132" t="s">
        <v>153</v>
      </c>
      <c r="C39" s="137">
        <f>SUM(C40)</f>
        <v>16638</v>
      </c>
      <c r="D39" s="137">
        <f t="shared" ref="D39:G39" si="12">SUM(D40)</f>
        <v>23300</v>
      </c>
      <c r="E39" s="137">
        <f t="shared" si="12"/>
        <v>23900</v>
      </c>
      <c r="F39" s="137">
        <f t="shared" si="12"/>
        <v>23900</v>
      </c>
      <c r="G39" s="137">
        <f t="shared" si="12"/>
        <v>23900</v>
      </c>
    </row>
    <row r="40" spans="1:7" ht="24" x14ac:dyDescent="0.25">
      <c r="A40" s="124" t="s">
        <v>305</v>
      </c>
      <c r="B40" s="133" t="s">
        <v>306</v>
      </c>
      <c r="C40" s="138">
        <v>16638</v>
      </c>
      <c r="D40" s="138">
        <v>23300</v>
      </c>
      <c r="E40" s="138">
        <v>23900</v>
      </c>
      <c r="F40" s="138">
        <v>23900</v>
      </c>
      <c r="G40" s="138">
        <v>23900</v>
      </c>
    </row>
    <row r="41" spans="1:7" x14ac:dyDescent="0.25">
      <c r="A41" s="123" t="s">
        <v>215</v>
      </c>
      <c r="B41" s="132" t="s">
        <v>216</v>
      </c>
      <c r="C41" s="137">
        <f>SUM(C42:C43)</f>
        <v>5801</v>
      </c>
      <c r="D41" s="137">
        <f t="shared" ref="D41:G41" si="13">SUM(D42)</f>
        <v>500000</v>
      </c>
      <c r="E41" s="137">
        <f t="shared" si="13"/>
        <v>0</v>
      </c>
      <c r="F41" s="137">
        <f t="shared" si="13"/>
        <v>0</v>
      </c>
      <c r="G41" s="137">
        <f t="shared" si="13"/>
        <v>0</v>
      </c>
    </row>
    <row r="42" spans="1:7" x14ac:dyDescent="0.25">
      <c r="A42" s="124" t="s">
        <v>307</v>
      </c>
      <c r="B42" s="133" t="s">
        <v>308</v>
      </c>
      <c r="C42" s="138">
        <v>0</v>
      </c>
      <c r="D42" s="138">
        <v>500000</v>
      </c>
      <c r="E42" s="138">
        <v>0</v>
      </c>
      <c r="F42" s="138">
        <v>0</v>
      </c>
      <c r="G42" s="138">
        <v>0</v>
      </c>
    </row>
    <row r="43" spans="1:7" x14ac:dyDescent="0.25">
      <c r="A43" s="124">
        <v>92211</v>
      </c>
      <c r="B43" s="133" t="s">
        <v>315</v>
      </c>
      <c r="C43" s="138">
        <v>5801</v>
      </c>
      <c r="D43" s="138"/>
      <c r="E43" s="138"/>
      <c r="F43" s="138"/>
      <c r="G43" s="138"/>
    </row>
    <row r="44" spans="1:7" x14ac:dyDescent="0.25">
      <c r="A44" s="123" t="s">
        <v>225</v>
      </c>
      <c r="B44" s="132" t="s">
        <v>226</v>
      </c>
      <c r="C44" s="137">
        <f>SUM(C45)</f>
        <v>0</v>
      </c>
      <c r="D44" s="137">
        <f t="shared" ref="D44:G44" si="14">SUM(D45)</f>
        <v>921720</v>
      </c>
      <c r="E44" s="137">
        <f t="shared" si="14"/>
        <v>760000</v>
      </c>
      <c r="F44" s="137">
        <f t="shared" si="14"/>
        <v>260000</v>
      </c>
      <c r="G44" s="137">
        <f t="shared" si="14"/>
        <v>60000</v>
      </c>
    </row>
    <row r="45" spans="1:7" ht="24" x14ac:dyDescent="0.25">
      <c r="A45" s="124" t="s">
        <v>309</v>
      </c>
      <c r="B45" s="133" t="s">
        <v>121</v>
      </c>
      <c r="C45" s="138">
        <v>0</v>
      </c>
      <c r="D45" s="138">
        <v>921720</v>
      </c>
      <c r="E45" s="138">
        <v>760000</v>
      </c>
      <c r="F45" s="138">
        <v>260000</v>
      </c>
      <c r="G45" s="138">
        <v>60000</v>
      </c>
    </row>
    <row r="46" spans="1:7" x14ac:dyDescent="0.25">
      <c r="A46" s="122" t="s">
        <v>204</v>
      </c>
      <c r="B46" s="131" t="s">
        <v>205</v>
      </c>
      <c r="C46" s="136">
        <f>SUM(C47)</f>
        <v>0</v>
      </c>
      <c r="D46" s="136">
        <f t="shared" ref="D46:G47" si="15">SUM(D47)</f>
        <v>1700</v>
      </c>
      <c r="E46" s="136">
        <f t="shared" si="15"/>
        <v>1700</v>
      </c>
      <c r="F46" s="136">
        <f t="shared" si="15"/>
        <v>1700</v>
      </c>
      <c r="G46" s="136">
        <f t="shared" si="15"/>
        <v>1700</v>
      </c>
    </row>
    <row r="47" spans="1:7" x14ac:dyDescent="0.25">
      <c r="A47" s="123" t="s">
        <v>206</v>
      </c>
      <c r="B47" s="132" t="s">
        <v>207</v>
      </c>
      <c r="C47" s="137">
        <f>SUM(C48)</f>
        <v>0</v>
      </c>
      <c r="D47" s="137">
        <f t="shared" si="15"/>
        <v>1700</v>
      </c>
      <c r="E47" s="137">
        <f t="shared" si="15"/>
        <v>1700</v>
      </c>
      <c r="F47" s="137">
        <f t="shared" si="15"/>
        <v>1700</v>
      </c>
      <c r="G47" s="137">
        <f t="shared" si="15"/>
        <v>1700</v>
      </c>
    </row>
    <row r="48" spans="1:7" x14ac:dyDescent="0.25">
      <c r="A48" s="124" t="s">
        <v>310</v>
      </c>
      <c r="B48" s="133" t="s">
        <v>81</v>
      </c>
      <c r="C48" s="138">
        <v>0</v>
      </c>
      <c r="D48" s="138">
        <v>1700</v>
      </c>
      <c r="E48" s="138">
        <v>1700</v>
      </c>
      <c r="F48" s="138">
        <v>1700</v>
      </c>
      <c r="G48" s="138">
        <v>1700</v>
      </c>
    </row>
    <row r="49" ht="0" hidden="1" customHeight="1" x14ac:dyDescent="0.25"/>
  </sheetData>
  <mergeCells count="6">
    <mergeCell ref="B14:F14"/>
    <mergeCell ref="A9:C9"/>
    <mergeCell ref="A1:B1"/>
    <mergeCell ref="A3:B3"/>
    <mergeCell ref="A5:C5"/>
    <mergeCell ref="A7:C7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5"/>
  <sheetViews>
    <sheetView topLeftCell="A10" zoomScaleNormal="100" workbookViewId="0">
      <selection activeCell="E163" sqref="E163"/>
    </sheetView>
  </sheetViews>
  <sheetFormatPr defaultRowHeight="15" x14ac:dyDescent="0.25"/>
  <cols>
    <col min="1" max="1" width="16.140625" style="83" customWidth="1"/>
    <col min="2" max="2" width="67.42578125" style="83" customWidth="1"/>
    <col min="3" max="3" width="17.28515625" style="84" customWidth="1"/>
    <col min="4" max="4" width="16.140625" style="83" customWidth="1"/>
    <col min="5" max="7" width="18.42578125" style="84" customWidth="1"/>
    <col min="8" max="16384" width="9.140625" style="83"/>
  </cols>
  <sheetData>
    <row r="1" spans="1:9" ht="15" customHeight="1" x14ac:dyDescent="0.25">
      <c r="A1" s="177" t="s">
        <v>288</v>
      </c>
      <c r="B1" s="177"/>
      <c r="C1" s="83"/>
      <c r="D1" s="178"/>
      <c r="E1" s="179"/>
      <c r="F1" s="83"/>
      <c r="G1" s="126"/>
    </row>
    <row r="2" spans="1:9" ht="15" customHeight="1" x14ac:dyDescent="0.25">
      <c r="A2" s="177" t="s">
        <v>289</v>
      </c>
      <c r="B2" s="177"/>
      <c r="C2" s="83"/>
      <c r="D2" s="178"/>
      <c r="E2" s="179"/>
      <c r="F2" s="83"/>
      <c r="G2" s="127"/>
    </row>
    <row r="3" spans="1:9" x14ac:dyDescent="0.25">
      <c r="A3" s="177" t="s">
        <v>290</v>
      </c>
      <c r="B3" s="177"/>
      <c r="C3" s="177"/>
      <c r="D3" s="177"/>
      <c r="E3" s="177"/>
      <c r="F3" s="177"/>
      <c r="G3" s="177"/>
    </row>
    <row r="4" spans="1:9" x14ac:dyDescent="0.25">
      <c r="A4" s="177" t="s">
        <v>291</v>
      </c>
      <c r="B4" s="177"/>
      <c r="C4" s="177"/>
      <c r="D4" s="177"/>
      <c r="E4" s="177"/>
      <c r="F4" s="177"/>
      <c r="G4" s="177"/>
    </row>
    <row r="5" spans="1:9" x14ac:dyDescent="0.25">
      <c r="A5" s="177" t="s">
        <v>70</v>
      </c>
      <c r="B5" s="177"/>
      <c r="C5" s="177"/>
      <c r="D5" s="177"/>
      <c r="E5" s="177"/>
      <c r="F5" s="177"/>
      <c r="G5" s="177"/>
    </row>
    <row r="6" spans="1:9" ht="15" customHeight="1" x14ac:dyDescent="0.25">
      <c r="B6" s="176" t="s">
        <v>311</v>
      </c>
      <c r="C6" s="176"/>
      <c r="D6" s="176"/>
      <c r="E6" s="176"/>
      <c r="F6" s="176"/>
      <c r="G6" s="128"/>
      <c r="H6" s="128"/>
      <c r="I6" s="128"/>
    </row>
    <row r="7" spans="1:9" ht="21.2" customHeight="1" x14ac:dyDescent="0.25"/>
    <row r="8" spans="1:9" x14ac:dyDescent="0.25">
      <c r="A8" s="85" t="s">
        <v>88</v>
      </c>
      <c r="B8" s="85" t="s">
        <v>89</v>
      </c>
      <c r="C8" s="86" t="s">
        <v>127</v>
      </c>
      <c r="D8" s="87" t="s">
        <v>117</v>
      </c>
      <c r="E8" s="86" t="s">
        <v>128</v>
      </c>
      <c r="F8" s="86" t="s">
        <v>118</v>
      </c>
      <c r="G8" s="86" t="s">
        <v>129</v>
      </c>
    </row>
    <row r="9" spans="1:9" x14ac:dyDescent="0.25">
      <c r="A9" s="88" t="s">
        <v>130</v>
      </c>
      <c r="B9" s="89" t="s">
        <v>131</v>
      </c>
      <c r="C9" s="90">
        <f>SUM(C10)</f>
        <v>1426655</v>
      </c>
      <c r="D9" s="90">
        <f t="shared" ref="D9:G9" si="0">SUM(D10)</f>
        <v>3649243</v>
      </c>
      <c r="E9" s="90">
        <f t="shared" si="0"/>
        <v>2453266</v>
      </c>
      <c r="F9" s="90">
        <f t="shared" si="0"/>
        <v>1637656</v>
      </c>
      <c r="G9" s="90">
        <f t="shared" si="0"/>
        <v>732656</v>
      </c>
    </row>
    <row r="10" spans="1:9" ht="24" x14ac:dyDescent="0.25">
      <c r="A10" s="91" t="s">
        <v>132</v>
      </c>
      <c r="B10" s="92" t="s">
        <v>133</v>
      </c>
      <c r="C10" s="93">
        <f>SUM(C11)</f>
        <v>1426655</v>
      </c>
      <c r="D10" s="93">
        <f t="shared" ref="D10:G10" si="1">SUM(D11)</f>
        <v>3649243</v>
      </c>
      <c r="E10" s="93">
        <f t="shared" si="1"/>
        <v>2453266</v>
      </c>
      <c r="F10" s="93">
        <f t="shared" si="1"/>
        <v>1637656</v>
      </c>
      <c r="G10" s="93">
        <f t="shared" si="1"/>
        <v>732656</v>
      </c>
    </row>
    <row r="11" spans="1:9" x14ac:dyDescent="0.25">
      <c r="A11" s="94" t="s">
        <v>134</v>
      </c>
      <c r="B11" s="95" t="s">
        <v>135</v>
      </c>
      <c r="C11" s="96">
        <f>SUM(C12)</f>
        <v>1426655</v>
      </c>
      <c r="D11" s="96">
        <f t="shared" ref="D11:G11" si="2">SUM(D12)</f>
        <v>3649243</v>
      </c>
      <c r="E11" s="96">
        <f t="shared" si="2"/>
        <v>2453266</v>
      </c>
      <c r="F11" s="96">
        <f t="shared" si="2"/>
        <v>1637656</v>
      </c>
      <c r="G11" s="96">
        <f t="shared" si="2"/>
        <v>732656</v>
      </c>
    </row>
    <row r="12" spans="1:9" ht="24" x14ac:dyDescent="0.25">
      <c r="A12" s="97" t="s">
        <v>136</v>
      </c>
      <c r="B12" s="98" t="s">
        <v>137</v>
      </c>
      <c r="C12" s="99">
        <f>SUM(C13+C162+C223+C237+C275+C353+C365+C380+C393)</f>
        <v>1426655</v>
      </c>
      <c r="D12" s="99">
        <f t="shared" ref="D12:G12" si="3">SUM(D13+D162+D223+D237+D275+D353+D365+D380+D393)</f>
        <v>3649243</v>
      </c>
      <c r="E12" s="99">
        <f>SUM(E13+E162+E223+E237+E275+E353+E365+E380+E393)</f>
        <v>2453266</v>
      </c>
      <c r="F12" s="99">
        <f t="shared" si="3"/>
        <v>1637656</v>
      </c>
      <c r="G12" s="99">
        <f t="shared" si="3"/>
        <v>732656</v>
      </c>
    </row>
    <row r="13" spans="1:9" x14ac:dyDescent="0.25">
      <c r="A13" s="100" t="s">
        <v>138</v>
      </c>
      <c r="B13" s="101" t="s">
        <v>139</v>
      </c>
      <c r="C13" s="102">
        <f t="shared" ref="C13:D13" si="4">SUM(C14+C79+C92+C102+C112+C121+C128+C137+C143+C29+C153)</f>
        <v>1291250</v>
      </c>
      <c r="D13" s="102">
        <f t="shared" si="4"/>
        <v>3426816</v>
      </c>
      <c r="E13" s="102">
        <f>SUM(E14+E79+E92+E102+E112+E121+E128+E137+E143+E29+E153)</f>
        <v>2216710</v>
      </c>
      <c r="F13" s="102">
        <f>SUM(F14+F79+F92+F102+F112+F121+F128+F137+F143+F29+F153+F133)</f>
        <v>1401100</v>
      </c>
      <c r="G13" s="102">
        <f t="shared" ref="G13" si="5">SUM(G14+G79+G92+G102+G112+G121+G128+G137+G143+G29+G153)</f>
        <v>496100</v>
      </c>
    </row>
    <row r="14" spans="1:9" ht="24" x14ac:dyDescent="0.25">
      <c r="A14" s="103" t="s">
        <v>140</v>
      </c>
      <c r="B14" s="104" t="s">
        <v>141</v>
      </c>
      <c r="C14" s="105">
        <f>SUM(C15+C20)</f>
        <v>219669</v>
      </c>
      <c r="D14" s="105">
        <f t="shared" ref="D14:G14" si="6">SUM(D15+D20)</f>
        <v>268921</v>
      </c>
      <c r="E14" s="105">
        <f t="shared" si="6"/>
        <v>337700</v>
      </c>
      <c r="F14" s="105">
        <f t="shared" si="6"/>
        <v>337700</v>
      </c>
      <c r="G14" s="105">
        <f t="shared" si="6"/>
        <v>337700</v>
      </c>
    </row>
    <row r="15" spans="1:9" x14ac:dyDescent="0.25">
      <c r="A15" s="106" t="s">
        <v>142</v>
      </c>
      <c r="B15" s="107" t="s">
        <v>18</v>
      </c>
      <c r="C15" s="108">
        <f>SUM(C16)</f>
        <v>196239</v>
      </c>
      <c r="D15" s="108">
        <f t="shared" ref="D15:G15" si="7">SUM(D16)</f>
        <v>234521</v>
      </c>
      <c r="E15" s="108">
        <f t="shared" si="7"/>
        <v>301000</v>
      </c>
      <c r="F15" s="108">
        <f t="shared" si="7"/>
        <v>301000</v>
      </c>
      <c r="G15" s="108">
        <f t="shared" si="7"/>
        <v>301000</v>
      </c>
    </row>
    <row r="16" spans="1:9" x14ac:dyDescent="0.25">
      <c r="A16" s="109" t="s">
        <v>143</v>
      </c>
      <c r="B16" s="110" t="s">
        <v>144</v>
      </c>
      <c r="C16" s="111">
        <f>SUM(C17:C19)</f>
        <v>196239</v>
      </c>
      <c r="D16" s="111">
        <f t="shared" ref="D16:G16" si="8">SUM(D17:D19)</f>
        <v>234521</v>
      </c>
      <c r="E16" s="111">
        <f t="shared" si="8"/>
        <v>301000</v>
      </c>
      <c r="F16" s="111">
        <f t="shared" si="8"/>
        <v>301000</v>
      </c>
      <c r="G16" s="111">
        <f t="shared" si="8"/>
        <v>301000</v>
      </c>
    </row>
    <row r="17" spans="1:7" x14ac:dyDescent="0.25">
      <c r="A17" s="112" t="s">
        <v>90</v>
      </c>
      <c r="B17" s="85" t="s">
        <v>145</v>
      </c>
      <c r="C17" s="113">
        <v>163955</v>
      </c>
      <c r="D17" s="114">
        <v>195983</v>
      </c>
      <c r="E17" s="113">
        <v>230500</v>
      </c>
      <c r="F17" s="113">
        <v>230500</v>
      </c>
      <c r="G17" s="113">
        <v>230500</v>
      </c>
    </row>
    <row r="18" spans="1:7" x14ac:dyDescent="0.25">
      <c r="A18" s="112" t="s">
        <v>91</v>
      </c>
      <c r="B18" s="85" t="s">
        <v>146</v>
      </c>
      <c r="C18" s="113">
        <v>5232</v>
      </c>
      <c r="D18" s="114">
        <v>6200</v>
      </c>
      <c r="E18" s="113">
        <v>32500</v>
      </c>
      <c r="F18" s="113">
        <v>32500</v>
      </c>
      <c r="G18" s="113">
        <v>32500</v>
      </c>
    </row>
    <row r="19" spans="1:7" x14ac:dyDescent="0.25">
      <c r="A19" s="112" t="s">
        <v>92</v>
      </c>
      <c r="B19" s="85" t="s">
        <v>147</v>
      </c>
      <c r="C19" s="113">
        <v>27052</v>
      </c>
      <c r="D19" s="114">
        <v>32338</v>
      </c>
      <c r="E19" s="113">
        <v>38000</v>
      </c>
      <c r="F19" s="113">
        <v>38000</v>
      </c>
      <c r="G19" s="113">
        <v>38000</v>
      </c>
    </row>
    <row r="20" spans="1:7" x14ac:dyDescent="0.25">
      <c r="A20" s="106" t="s">
        <v>148</v>
      </c>
      <c r="B20" s="107" t="s">
        <v>149</v>
      </c>
      <c r="C20" s="108">
        <f>SUM(C21+C25)</f>
        <v>23430</v>
      </c>
      <c r="D20" s="108">
        <f t="shared" ref="D20:G20" si="9">SUM(D21+D25)</f>
        <v>34400</v>
      </c>
      <c r="E20" s="108">
        <f t="shared" si="9"/>
        <v>36700</v>
      </c>
      <c r="F20" s="108">
        <f t="shared" si="9"/>
        <v>36700</v>
      </c>
      <c r="G20" s="108">
        <f t="shared" si="9"/>
        <v>36700</v>
      </c>
    </row>
    <row r="21" spans="1:7" x14ac:dyDescent="0.25">
      <c r="A21" s="109" t="s">
        <v>150</v>
      </c>
      <c r="B21" s="110" t="s">
        <v>151</v>
      </c>
      <c r="C21" s="111">
        <f>SUM(C22:C24)</f>
        <v>10793</v>
      </c>
      <c r="D21" s="111">
        <f t="shared" ref="D21:G21" si="10">SUM(D22:D24)</f>
        <v>17100</v>
      </c>
      <c r="E21" s="111">
        <f t="shared" si="10"/>
        <v>18800</v>
      </c>
      <c r="F21" s="111">
        <f t="shared" si="10"/>
        <v>18800</v>
      </c>
      <c r="G21" s="111">
        <f t="shared" si="10"/>
        <v>18800</v>
      </c>
    </row>
    <row r="22" spans="1:7" x14ac:dyDescent="0.25">
      <c r="A22" s="112" t="s">
        <v>90</v>
      </c>
      <c r="B22" s="85" t="s">
        <v>145</v>
      </c>
      <c r="C22" s="113">
        <v>8749</v>
      </c>
      <c r="D22" s="114">
        <v>14000</v>
      </c>
      <c r="E22" s="113">
        <v>15500</v>
      </c>
      <c r="F22" s="113">
        <v>15500</v>
      </c>
      <c r="G22" s="113">
        <v>15500</v>
      </c>
    </row>
    <row r="23" spans="1:7" x14ac:dyDescent="0.25">
      <c r="A23" s="112" t="s">
        <v>91</v>
      </c>
      <c r="B23" s="85" t="s">
        <v>146</v>
      </c>
      <c r="C23" s="113">
        <v>600</v>
      </c>
      <c r="D23" s="114">
        <v>600</v>
      </c>
      <c r="E23" s="113">
        <v>700</v>
      </c>
      <c r="F23" s="113">
        <v>700</v>
      </c>
      <c r="G23" s="113">
        <v>700</v>
      </c>
    </row>
    <row r="24" spans="1:7" x14ac:dyDescent="0.25">
      <c r="A24" s="112" t="s">
        <v>92</v>
      </c>
      <c r="B24" s="85" t="s">
        <v>147</v>
      </c>
      <c r="C24" s="113">
        <v>1444</v>
      </c>
      <c r="D24" s="114">
        <v>2500</v>
      </c>
      <c r="E24" s="113">
        <v>2600</v>
      </c>
      <c r="F24" s="113">
        <v>2600</v>
      </c>
      <c r="G24" s="113">
        <v>2600</v>
      </c>
    </row>
    <row r="25" spans="1:7" x14ac:dyDescent="0.25">
      <c r="A25" s="109" t="s">
        <v>152</v>
      </c>
      <c r="B25" s="110" t="s">
        <v>153</v>
      </c>
      <c r="C25" s="111">
        <f>SUM(C26:C28)</f>
        <v>12637</v>
      </c>
      <c r="D25" s="111">
        <f t="shared" ref="D25:G25" si="11">SUM(D26:D28)</f>
        <v>17300</v>
      </c>
      <c r="E25" s="111">
        <f t="shared" si="11"/>
        <v>17900</v>
      </c>
      <c r="F25" s="111">
        <f t="shared" si="11"/>
        <v>17900</v>
      </c>
      <c r="G25" s="111">
        <f t="shared" si="11"/>
        <v>17900</v>
      </c>
    </row>
    <row r="26" spans="1:7" x14ac:dyDescent="0.25">
      <c r="A26" s="112" t="s">
        <v>90</v>
      </c>
      <c r="B26" s="85" t="s">
        <v>145</v>
      </c>
      <c r="C26" s="113">
        <v>9876</v>
      </c>
      <c r="D26" s="114">
        <v>14000</v>
      </c>
      <c r="E26" s="113">
        <v>14500</v>
      </c>
      <c r="F26" s="113">
        <v>14500</v>
      </c>
      <c r="G26" s="113">
        <v>14500</v>
      </c>
    </row>
    <row r="27" spans="1:7" x14ac:dyDescent="0.25">
      <c r="A27" s="112" t="s">
        <v>91</v>
      </c>
      <c r="B27" s="85" t="s">
        <v>146</v>
      </c>
      <c r="C27" s="113">
        <v>1132</v>
      </c>
      <c r="D27" s="114">
        <v>800</v>
      </c>
      <c r="E27" s="113">
        <v>900</v>
      </c>
      <c r="F27" s="113">
        <v>900</v>
      </c>
      <c r="G27" s="113">
        <v>900</v>
      </c>
    </row>
    <row r="28" spans="1:7" x14ac:dyDescent="0.25">
      <c r="A28" s="112" t="s">
        <v>92</v>
      </c>
      <c r="B28" s="85" t="s">
        <v>147</v>
      </c>
      <c r="C28" s="113">
        <v>1629</v>
      </c>
      <c r="D28" s="114">
        <v>2500</v>
      </c>
      <c r="E28" s="113">
        <v>2500</v>
      </c>
      <c r="F28" s="113">
        <v>2500</v>
      </c>
      <c r="G28" s="113">
        <v>2500</v>
      </c>
    </row>
    <row r="29" spans="1:7" ht="24" x14ac:dyDescent="0.25">
      <c r="A29" s="103" t="s">
        <v>154</v>
      </c>
      <c r="B29" s="104" t="s">
        <v>155</v>
      </c>
      <c r="C29" s="105">
        <f>SUM(C30+C57)</f>
        <v>56985</v>
      </c>
      <c r="D29" s="105">
        <f t="shared" ref="D29:G29" si="12">SUM(D30+D57)</f>
        <v>79545</v>
      </c>
      <c r="E29" s="105">
        <f t="shared" si="12"/>
        <v>133700</v>
      </c>
      <c r="F29" s="105">
        <f t="shared" si="12"/>
        <v>133700</v>
      </c>
      <c r="G29" s="105">
        <f t="shared" si="12"/>
        <v>133700</v>
      </c>
    </row>
    <row r="30" spans="1:7" x14ac:dyDescent="0.25">
      <c r="A30" s="106" t="s">
        <v>142</v>
      </c>
      <c r="B30" s="107" t="s">
        <v>18</v>
      </c>
      <c r="C30" s="108">
        <f>SUM(C31)</f>
        <v>46419</v>
      </c>
      <c r="D30" s="108">
        <f t="shared" ref="D30:G30" si="13">SUM(D31)</f>
        <v>68145</v>
      </c>
      <c r="E30" s="108">
        <f t="shared" si="13"/>
        <v>122140</v>
      </c>
      <c r="F30" s="108">
        <f t="shared" si="13"/>
        <v>122140</v>
      </c>
      <c r="G30" s="108">
        <f t="shared" si="13"/>
        <v>122140</v>
      </c>
    </row>
    <row r="31" spans="1:7" x14ac:dyDescent="0.25">
      <c r="A31" s="109" t="s">
        <v>143</v>
      </c>
      <c r="B31" s="110" t="s">
        <v>144</v>
      </c>
      <c r="C31" s="111">
        <f>SUM(C32:C56)</f>
        <v>46419</v>
      </c>
      <c r="D31" s="111">
        <f t="shared" ref="D31:G31" si="14">SUM(D32:D56)</f>
        <v>68145</v>
      </c>
      <c r="E31" s="111">
        <f t="shared" si="14"/>
        <v>122140</v>
      </c>
      <c r="F31" s="111">
        <f t="shared" si="14"/>
        <v>122140</v>
      </c>
      <c r="G31" s="111">
        <f t="shared" si="14"/>
        <v>122140</v>
      </c>
    </row>
    <row r="32" spans="1:7" x14ac:dyDescent="0.25">
      <c r="A32" s="112" t="s">
        <v>108</v>
      </c>
      <c r="B32" s="85" t="s">
        <v>156</v>
      </c>
      <c r="C32" s="113">
        <v>547</v>
      </c>
      <c r="D32" s="114">
        <v>700</v>
      </c>
      <c r="E32" s="113">
        <v>700</v>
      </c>
      <c r="F32" s="113">
        <v>700</v>
      </c>
      <c r="G32" s="113">
        <v>700</v>
      </c>
    </row>
    <row r="33" spans="1:14" x14ac:dyDescent="0.25">
      <c r="A33" s="112" t="s">
        <v>93</v>
      </c>
      <c r="B33" s="85" t="s">
        <v>157</v>
      </c>
      <c r="C33" s="113">
        <v>12447</v>
      </c>
      <c r="D33" s="114">
        <v>18700</v>
      </c>
      <c r="E33" s="113">
        <v>19600</v>
      </c>
      <c r="F33" s="113">
        <v>19600</v>
      </c>
      <c r="G33" s="113">
        <v>19600</v>
      </c>
    </row>
    <row r="34" spans="1:14" x14ac:dyDescent="0.25">
      <c r="A34" s="112" t="s">
        <v>158</v>
      </c>
      <c r="B34" s="85" t="s">
        <v>159</v>
      </c>
      <c r="C34" s="113">
        <v>0</v>
      </c>
      <c r="D34" s="114">
        <v>890</v>
      </c>
      <c r="E34" s="113">
        <v>500</v>
      </c>
      <c r="F34" s="113">
        <v>500</v>
      </c>
      <c r="G34" s="113">
        <v>500</v>
      </c>
    </row>
    <row r="35" spans="1:14" x14ac:dyDescent="0.25">
      <c r="A35" s="112" t="s">
        <v>94</v>
      </c>
      <c r="B35" s="85" t="s">
        <v>160</v>
      </c>
      <c r="C35" s="113">
        <v>3181</v>
      </c>
      <c r="D35" s="114">
        <v>3325</v>
      </c>
      <c r="E35" s="113">
        <v>3000</v>
      </c>
      <c r="F35" s="113">
        <v>3000</v>
      </c>
      <c r="G35" s="113">
        <v>3000</v>
      </c>
    </row>
    <row r="36" spans="1:14" x14ac:dyDescent="0.25">
      <c r="A36" s="112" t="s">
        <v>95</v>
      </c>
      <c r="B36" s="85" t="s">
        <v>161</v>
      </c>
      <c r="C36" s="113">
        <v>9389</v>
      </c>
      <c r="D36" s="114">
        <v>13240</v>
      </c>
      <c r="E36" s="113">
        <v>13000</v>
      </c>
      <c r="F36" s="113">
        <v>13000</v>
      </c>
      <c r="G36" s="113">
        <v>13000</v>
      </c>
    </row>
    <row r="37" spans="1:14" x14ac:dyDescent="0.25">
      <c r="A37" s="112" t="s">
        <v>96</v>
      </c>
      <c r="B37" s="85" t="s">
        <v>162</v>
      </c>
      <c r="C37" s="113">
        <v>635</v>
      </c>
      <c r="D37" s="114">
        <v>1000</v>
      </c>
      <c r="E37" s="113">
        <v>1500</v>
      </c>
      <c r="F37" s="113">
        <v>1500</v>
      </c>
      <c r="G37" s="113">
        <v>1500</v>
      </c>
    </row>
    <row r="38" spans="1:14" x14ac:dyDescent="0.25">
      <c r="A38" s="112" t="s">
        <v>97</v>
      </c>
      <c r="B38" s="85" t="s">
        <v>163</v>
      </c>
      <c r="C38" s="113">
        <v>101</v>
      </c>
      <c r="D38" s="114">
        <v>150</v>
      </c>
      <c r="E38" s="113">
        <v>150</v>
      </c>
      <c r="F38" s="113">
        <v>150</v>
      </c>
      <c r="G38" s="113">
        <v>150</v>
      </c>
    </row>
    <row r="39" spans="1:14" x14ac:dyDescent="0.25">
      <c r="A39" s="112">
        <v>3227</v>
      </c>
      <c r="B39" s="85" t="s">
        <v>188</v>
      </c>
      <c r="C39" s="113">
        <v>0</v>
      </c>
      <c r="D39" s="114">
        <v>0</v>
      </c>
      <c r="E39" s="113">
        <v>200</v>
      </c>
      <c r="F39" s="113">
        <v>200</v>
      </c>
      <c r="G39" s="113">
        <v>200</v>
      </c>
    </row>
    <row r="40" spans="1:14" x14ac:dyDescent="0.25">
      <c r="A40" s="112" t="s">
        <v>98</v>
      </c>
      <c r="B40" s="85" t="s">
        <v>164</v>
      </c>
      <c r="C40" s="113">
        <v>2321</v>
      </c>
      <c r="D40" s="114">
        <v>2500</v>
      </c>
      <c r="E40" s="113">
        <v>2500</v>
      </c>
      <c r="F40" s="113">
        <v>2500</v>
      </c>
      <c r="G40" s="113">
        <v>2500</v>
      </c>
    </row>
    <row r="41" spans="1:14" x14ac:dyDescent="0.25">
      <c r="A41" s="112" t="s">
        <v>99</v>
      </c>
      <c r="B41" s="85" t="s">
        <v>165</v>
      </c>
      <c r="C41" s="113">
        <v>665</v>
      </c>
      <c r="D41" s="114">
        <v>1000</v>
      </c>
      <c r="E41" s="113">
        <v>2500</v>
      </c>
      <c r="F41" s="113">
        <v>2500</v>
      </c>
      <c r="G41" s="113">
        <v>2500</v>
      </c>
    </row>
    <row r="42" spans="1:14" x14ac:dyDescent="0.25">
      <c r="A42" s="112" t="s">
        <v>109</v>
      </c>
      <c r="B42" s="85" t="s">
        <v>166</v>
      </c>
      <c r="C42" s="113">
        <v>535</v>
      </c>
      <c r="D42" s="114">
        <v>600</v>
      </c>
      <c r="E42" s="113">
        <v>600</v>
      </c>
      <c r="F42" s="113">
        <v>600</v>
      </c>
      <c r="G42" s="113">
        <v>600</v>
      </c>
    </row>
    <row r="43" spans="1:14" x14ac:dyDescent="0.25">
      <c r="A43" s="112" t="s">
        <v>100</v>
      </c>
      <c r="B43" s="85" t="s">
        <v>167</v>
      </c>
      <c r="C43" s="113">
        <v>2651</v>
      </c>
      <c r="D43" s="114">
        <v>5300</v>
      </c>
      <c r="E43" s="113">
        <v>2500</v>
      </c>
      <c r="F43" s="113">
        <v>2500</v>
      </c>
      <c r="G43" s="113">
        <v>2500</v>
      </c>
    </row>
    <row r="44" spans="1:14" x14ac:dyDescent="0.25">
      <c r="A44" s="112">
        <v>3235</v>
      </c>
      <c r="B44" s="85" t="s">
        <v>279</v>
      </c>
      <c r="C44" s="113">
        <v>0</v>
      </c>
      <c r="D44" s="114">
        <v>0</v>
      </c>
      <c r="E44" s="113">
        <v>43200</v>
      </c>
      <c r="F44" s="113">
        <v>43200</v>
      </c>
      <c r="G44" s="113">
        <v>43200</v>
      </c>
    </row>
    <row r="45" spans="1:14" x14ac:dyDescent="0.25">
      <c r="A45" s="112" t="s">
        <v>110</v>
      </c>
      <c r="B45" s="85" t="s">
        <v>168</v>
      </c>
      <c r="C45" s="113">
        <v>3822</v>
      </c>
      <c r="D45" s="114">
        <v>6000</v>
      </c>
      <c r="E45" s="113">
        <v>17600</v>
      </c>
      <c r="F45" s="113">
        <v>17600</v>
      </c>
      <c r="G45" s="113">
        <v>17600</v>
      </c>
    </row>
    <row r="46" spans="1:14" x14ac:dyDescent="0.25">
      <c r="A46" s="112" t="s">
        <v>101</v>
      </c>
      <c r="B46" s="85" t="s">
        <v>169</v>
      </c>
      <c r="C46" s="113">
        <v>3809</v>
      </c>
      <c r="D46" s="114">
        <v>4200</v>
      </c>
      <c r="E46" s="113">
        <v>4200</v>
      </c>
      <c r="F46" s="113">
        <v>4200</v>
      </c>
      <c r="G46" s="113">
        <v>4200</v>
      </c>
    </row>
    <row r="47" spans="1:14" x14ac:dyDescent="0.25">
      <c r="A47" s="112" t="s">
        <v>102</v>
      </c>
      <c r="B47" s="85" t="s">
        <v>170</v>
      </c>
      <c r="C47" s="113">
        <v>2542</v>
      </c>
      <c r="D47" s="114">
        <v>4000</v>
      </c>
      <c r="E47" s="113">
        <v>4000</v>
      </c>
      <c r="F47" s="113">
        <v>4000</v>
      </c>
      <c r="G47" s="113">
        <v>4000</v>
      </c>
    </row>
    <row r="48" spans="1:14" x14ac:dyDescent="0.25">
      <c r="A48" s="112" t="s">
        <v>111</v>
      </c>
      <c r="B48" s="85" t="s">
        <v>171</v>
      </c>
      <c r="C48" s="113">
        <v>222</v>
      </c>
      <c r="D48" s="114">
        <v>270</v>
      </c>
      <c r="E48" s="113">
        <v>270</v>
      </c>
      <c r="F48" s="113">
        <v>270</v>
      </c>
      <c r="G48" s="113">
        <v>270</v>
      </c>
      <c r="N48" s="83" t="s">
        <v>286</v>
      </c>
    </row>
    <row r="49" spans="1:7" x14ac:dyDescent="0.25">
      <c r="A49" s="112" t="s">
        <v>172</v>
      </c>
      <c r="B49" s="85" t="s">
        <v>173</v>
      </c>
      <c r="C49" s="113">
        <v>406</v>
      </c>
      <c r="D49" s="114">
        <v>1330</v>
      </c>
      <c r="E49" s="113">
        <v>1330</v>
      </c>
      <c r="F49" s="113">
        <v>1330</v>
      </c>
      <c r="G49" s="113">
        <v>1330</v>
      </c>
    </row>
    <row r="50" spans="1:7" x14ac:dyDescent="0.25">
      <c r="A50" s="112" t="s">
        <v>103</v>
      </c>
      <c r="B50" s="85" t="s">
        <v>174</v>
      </c>
      <c r="C50" s="113">
        <v>2019</v>
      </c>
      <c r="D50" s="114">
        <v>3500</v>
      </c>
      <c r="E50" s="113">
        <v>3500</v>
      </c>
      <c r="F50" s="113">
        <v>3500</v>
      </c>
      <c r="G50" s="113">
        <v>3500</v>
      </c>
    </row>
    <row r="51" spans="1:7" x14ac:dyDescent="0.25">
      <c r="A51" s="112" t="s">
        <v>175</v>
      </c>
      <c r="B51" s="85" t="s">
        <v>176</v>
      </c>
      <c r="C51" s="113">
        <v>670</v>
      </c>
      <c r="D51" s="114">
        <v>500</v>
      </c>
      <c r="E51" s="113">
        <v>500</v>
      </c>
      <c r="F51" s="113">
        <v>500</v>
      </c>
      <c r="G51" s="113">
        <v>500</v>
      </c>
    </row>
    <row r="52" spans="1:7" x14ac:dyDescent="0.25">
      <c r="A52" s="112" t="s">
        <v>104</v>
      </c>
      <c r="B52" s="85" t="s">
        <v>177</v>
      </c>
      <c r="C52" s="113">
        <v>93</v>
      </c>
      <c r="D52" s="114">
        <v>200</v>
      </c>
      <c r="E52" s="113">
        <v>200</v>
      </c>
      <c r="F52" s="113">
        <v>200</v>
      </c>
      <c r="G52" s="113">
        <v>200</v>
      </c>
    </row>
    <row r="53" spans="1:7" x14ac:dyDescent="0.25">
      <c r="A53" s="112" t="s">
        <v>105</v>
      </c>
      <c r="B53" s="85" t="s">
        <v>178</v>
      </c>
      <c r="C53" s="113">
        <v>186</v>
      </c>
      <c r="D53" s="114">
        <v>270</v>
      </c>
      <c r="E53" s="113">
        <v>270</v>
      </c>
      <c r="F53" s="113">
        <v>270</v>
      </c>
      <c r="G53" s="113">
        <v>270</v>
      </c>
    </row>
    <row r="54" spans="1:7" x14ac:dyDescent="0.25">
      <c r="A54" s="112" t="s">
        <v>106</v>
      </c>
      <c r="B54" s="85" t="s">
        <v>179</v>
      </c>
      <c r="C54" s="113">
        <v>150</v>
      </c>
      <c r="D54" s="114">
        <v>320</v>
      </c>
      <c r="E54" s="113">
        <v>320</v>
      </c>
      <c r="F54" s="113">
        <v>320</v>
      </c>
      <c r="G54" s="113">
        <v>320</v>
      </c>
    </row>
    <row r="55" spans="1:7" x14ac:dyDescent="0.25">
      <c r="A55" s="112" t="s">
        <v>180</v>
      </c>
      <c r="B55" s="85" t="s">
        <v>181</v>
      </c>
      <c r="C55" s="113">
        <v>20</v>
      </c>
      <c r="D55" s="114">
        <v>100</v>
      </c>
      <c r="E55" s="113">
        <v>0</v>
      </c>
      <c r="F55" s="113">
        <v>0</v>
      </c>
      <c r="G55" s="113">
        <v>0</v>
      </c>
    </row>
    <row r="56" spans="1:7" x14ac:dyDescent="0.25">
      <c r="A56" s="112" t="s">
        <v>107</v>
      </c>
      <c r="B56" s="85" t="s">
        <v>182</v>
      </c>
      <c r="C56" s="113">
        <v>8</v>
      </c>
      <c r="D56" s="114">
        <v>50</v>
      </c>
      <c r="E56" s="113">
        <v>0</v>
      </c>
      <c r="F56" s="113">
        <v>0</v>
      </c>
      <c r="G56" s="113">
        <v>0</v>
      </c>
    </row>
    <row r="57" spans="1:7" x14ac:dyDescent="0.25">
      <c r="A57" s="106" t="s">
        <v>183</v>
      </c>
      <c r="B57" s="107" t="s">
        <v>184</v>
      </c>
      <c r="C57" s="108">
        <f>SUM(C58)</f>
        <v>10566</v>
      </c>
      <c r="D57" s="108">
        <f t="shared" ref="D57:G57" si="15">SUM(D58)</f>
        <v>11400</v>
      </c>
      <c r="E57" s="108">
        <f t="shared" si="15"/>
        <v>11560</v>
      </c>
      <c r="F57" s="108">
        <f t="shared" si="15"/>
        <v>11560</v>
      </c>
      <c r="G57" s="108">
        <f t="shared" si="15"/>
        <v>11560</v>
      </c>
    </row>
    <row r="58" spans="1:7" x14ac:dyDescent="0.25">
      <c r="A58" s="109" t="s">
        <v>185</v>
      </c>
      <c r="B58" s="110" t="s">
        <v>186</v>
      </c>
      <c r="C58" s="111">
        <f>SUM(C59:C78)</f>
        <v>10566</v>
      </c>
      <c r="D58" s="111">
        <f t="shared" ref="D58:G58" si="16">SUM(D59:D78)</f>
        <v>11400</v>
      </c>
      <c r="E58" s="111">
        <f t="shared" si="16"/>
        <v>11560</v>
      </c>
      <c r="F58" s="111">
        <f t="shared" si="16"/>
        <v>11560</v>
      </c>
      <c r="G58" s="111">
        <f t="shared" si="16"/>
        <v>11560</v>
      </c>
    </row>
    <row r="59" spans="1:7" x14ac:dyDescent="0.25">
      <c r="A59" s="112" t="s">
        <v>108</v>
      </c>
      <c r="B59" s="85" t="s">
        <v>156</v>
      </c>
      <c r="C59" s="113">
        <v>285</v>
      </c>
      <c r="D59" s="114">
        <v>500</v>
      </c>
      <c r="E59" s="113">
        <v>500</v>
      </c>
      <c r="F59" s="113">
        <v>500</v>
      </c>
      <c r="G59" s="113">
        <v>500</v>
      </c>
    </row>
    <row r="60" spans="1:7" x14ac:dyDescent="0.25">
      <c r="A60" s="112" t="s">
        <v>158</v>
      </c>
      <c r="B60" s="85" t="s">
        <v>159</v>
      </c>
      <c r="C60" s="113">
        <v>0</v>
      </c>
      <c r="D60" s="114">
        <v>270</v>
      </c>
      <c r="E60" s="113">
        <v>270</v>
      </c>
      <c r="F60" s="113">
        <v>270</v>
      </c>
      <c r="G60" s="113">
        <v>270</v>
      </c>
    </row>
    <row r="61" spans="1:7" x14ac:dyDescent="0.25">
      <c r="A61" s="112" t="s">
        <v>94</v>
      </c>
      <c r="B61" s="85" t="s">
        <v>160</v>
      </c>
      <c r="C61" s="113">
        <v>1850</v>
      </c>
      <c r="D61" s="114">
        <v>1000</v>
      </c>
      <c r="E61" s="113">
        <v>1000</v>
      </c>
      <c r="F61" s="113">
        <v>1000</v>
      </c>
      <c r="G61" s="113">
        <v>1000</v>
      </c>
    </row>
    <row r="62" spans="1:7" x14ac:dyDescent="0.25">
      <c r="A62" s="112" t="s">
        <v>95</v>
      </c>
      <c r="B62" s="85" t="s">
        <v>161</v>
      </c>
      <c r="C62" s="113">
        <v>1330</v>
      </c>
      <c r="D62" s="114">
        <v>1330</v>
      </c>
      <c r="E62" s="113">
        <v>1330</v>
      </c>
      <c r="F62" s="113">
        <v>1330</v>
      </c>
      <c r="G62" s="113">
        <v>1330</v>
      </c>
    </row>
    <row r="63" spans="1:7" x14ac:dyDescent="0.25">
      <c r="A63" s="112" t="s">
        <v>96</v>
      </c>
      <c r="B63" s="85" t="s">
        <v>162</v>
      </c>
      <c r="C63" s="113">
        <v>608</v>
      </c>
      <c r="D63" s="114">
        <v>670</v>
      </c>
      <c r="E63" s="113">
        <v>700</v>
      </c>
      <c r="F63" s="113">
        <v>700</v>
      </c>
      <c r="G63" s="113">
        <v>700</v>
      </c>
    </row>
    <row r="64" spans="1:7" x14ac:dyDescent="0.25">
      <c r="A64" s="112" t="s">
        <v>97</v>
      </c>
      <c r="B64" s="85" t="s">
        <v>163</v>
      </c>
      <c r="C64" s="113">
        <v>0</v>
      </c>
      <c r="D64" s="114">
        <v>150</v>
      </c>
      <c r="E64" s="113">
        <v>150</v>
      </c>
      <c r="F64" s="113">
        <v>150</v>
      </c>
      <c r="G64" s="113">
        <v>150</v>
      </c>
    </row>
    <row r="65" spans="1:7" x14ac:dyDescent="0.25">
      <c r="A65" s="112" t="s">
        <v>187</v>
      </c>
      <c r="B65" s="85" t="s">
        <v>188</v>
      </c>
      <c r="C65" s="113">
        <v>0</v>
      </c>
      <c r="D65" s="114">
        <v>1000</v>
      </c>
      <c r="E65" s="113">
        <v>1000</v>
      </c>
      <c r="F65" s="113">
        <v>1000</v>
      </c>
      <c r="G65" s="113">
        <v>1000</v>
      </c>
    </row>
    <row r="66" spans="1:7" x14ac:dyDescent="0.25">
      <c r="A66" s="112" t="s">
        <v>98</v>
      </c>
      <c r="B66" s="85" t="s">
        <v>164</v>
      </c>
      <c r="C66" s="113">
        <v>227</v>
      </c>
      <c r="D66" s="114">
        <v>400</v>
      </c>
      <c r="E66" s="113">
        <v>400</v>
      </c>
      <c r="F66" s="113">
        <v>400</v>
      </c>
      <c r="G66" s="113">
        <v>400</v>
      </c>
    </row>
    <row r="67" spans="1:7" x14ac:dyDescent="0.25">
      <c r="A67" s="112" t="s">
        <v>99</v>
      </c>
      <c r="B67" s="85" t="s">
        <v>165</v>
      </c>
      <c r="C67" s="113">
        <v>2</v>
      </c>
      <c r="D67" s="114">
        <v>270</v>
      </c>
      <c r="E67" s="113">
        <v>500</v>
      </c>
      <c r="F67" s="113">
        <v>500</v>
      </c>
      <c r="G67" s="113">
        <v>500</v>
      </c>
    </row>
    <row r="68" spans="1:7" x14ac:dyDescent="0.25">
      <c r="A68" s="112" t="s">
        <v>109</v>
      </c>
      <c r="B68" s="85" t="s">
        <v>166</v>
      </c>
      <c r="C68" s="113">
        <v>749</v>
      </c>
      <c r="D68" s="114">
        <v>600</v>
      </c>
      <c r="E68" s="113">
        <v>500</v>
      </c>
      <c r="F68" s="113">
        <v>500</v>
      </c>
      <c r="G68" s="113">
        <v>500</v>
      </c>
    </row>
    <row r="69" spans="1:7" x14ac:dyDescent="0.25">
      <c r="A69" s="112" t="s">
        <v>100</v>
      </c>
      <c r="B69" s="85" t="s">
        <v>167</v>
      </c>
      <c r="C69" s="113">
        <v>1466</v>
      </c>
      <c r="D69" s="114">
        <v>670</v>
      </c>
      <c r="E69" s="113">
        <v>670</v>
      </c>
      <c r="F69" s="113">
        <v>670</v>
      </c>
      <c r="G69" s="113">
        <v>670</v>
      </c>
    </row>
    <row r="70" spans="1:7" x14ac:dyDescent="0.25">
      <c r="A70" s="112" t="s">
        <v>110</v>
      </c>
      <c r="B70" s="85" t="s">
        <v>168</v>
      </c>
      <c r="C70" s="113">
        <v>174</v>
      </c>
      <c r="D70" s="114">
        <v>600</v>
      </c>
      <c r="E70" s="113">
        <v>600</v>
      </c>
      <c r="F70" s="113">
        <v>600</v>
      </c>
      <c r="G70" s="113">
        <v>600</v>
      </c>
    </row>
    <row r="71" spans="1:7" x14ac:dyDescent="0.25">
      <c r="A71" s="112" t="s">
        <v>101</v>
      </c>
      <c r="B71" s="85" t="s">
        <v>169</v>
      </c>
      <c r="C71" s="113">
        <v>2124</v>
      </c>
      <c r="D71" s="114">
        <v>1000</v>
      </c>
      <c r="E71" s="113">
        <v>1000</v>
      </c>
      <c r="F71" s="113">
        <v>1000</v>
      </c>
      <c r="G71" s="113">
        <v>1000</v>
      </c>
    </row>
    <row r="72" spans="1:7" x14ac:dyDescent="0.25">
      <c r="A72" s="112" t="s">
        <v>102</v>
      </c>
      <c r="B72" s="85" t="s">
        <v>170</v>
      </c>
      <c r="C72" s="113">
        <v>500</v>
      </c>
      <c r="D72" s="114">
        <v>800</v>
      </c>
      <c r="E72" s="113">
        <v>800</v>
      </c>
      <c r="F72" s="113">
        <v>800</v>
      </c>
      <c r="G72" s="113">
        <v>800</v>
      </c>
    </row>
    <row r="73" spans="1:7" x14ac:dyDescent="0.25">
      <c r="A73" s="112" t="s">
        <v>111</v>
      </c>
      <c r="B73" s="85" t="s">
        <v>171</v>
      </c>
      <c r="C73" s="113">
        <v>0</v>
      </c>
      <c r="D73" s="114">
        <v>270</v>
      </c>
      <c r="E73" s="113">
        <v>270</v>
      </c>
      <c r="F73" s="113">
        <v>270</v>
      </c>
      <c r="G73" s="113">
        <v>270</v>
      </c>
    </row>
    <row r="74" spans="1:7" x14ac:dyDescent="0.25">
      <c r="A74" s="112" t="s">
        <v>103</v>
      </c>
      <c r="B74" s="85" t="s">
        <v>174</v>
      </c>
      <c r="C74" s="113">
        <v>0</v>
      </c>
      <c r="D74" s="114">
        <v>200</v>
      </c>
      <c r="E74" s="113">
        <v>200</v>
      </c>
      <c r="F74" s="113">
        <v>200</v>
      </c>
      <c r="G74" s="113">
        <v>200</v>
      </c>
    </row>
    <row r="75" spans="1:7" x14ac:dyDescent="0.25">
      <c r="A75" s="112" t="s">
        <v>175</v>
      </c>
      <c r="B75" s="85" t="s">
        <v>176</v>
      </c>
      <c r="C75" s="113">
        <v>400</v>
      </c>
      <c r="D75" s="114">
        <v>400</v>
      </c>
      <c r="E75" s="113">
        <v>400</v>
      </c>
      <c r="F75" s="113">
        <v>400</v>
      </c>
      <c r="G75" s="113">
        <v>400</v>
      </c>
    </row>
    <row r="76" spans="1:7" x14ac:dyDescent="0.25">
      <c r="A76" s="112" t="s">
        <v>104</v>
      </c>
      <c r="B76" s="85" t="s">
        <v>177</v>
      </c>
      <c r="C76" s="113">
        <v>0</v>
      </c>
      <c r="D76" s="114">
        <v>100</v>
      </c>
      <c r="E76" s="113">
        <v>100</v>
      </c>
      <c r="F76" s="113">
        <v>100</v>
      </c>
      <c r="G76" s="113">
        <v>100</v>
      </c>
    </row>
    <row r="77" spans="1:7" x14ac:dyDescent="0.25">
      <c r="A77" s="112" t="s">
        <v>105</v>
      </c>
      <c r="B77" s="85" t="s">
        <v>178</v>
      </c>
      <c r="C77" s="113">
        <v>0</v>
      </c>
      <c r="D77" s="114">
        <v>270</v>
      </c>
      <c r="E77" s="113">
        <v>270</v>
      </c>
      <c r="F77" s="113">
        <v>270</v>
      </c>
      <c r="G77" s="113">
        <v>270</v>
      </c>
    </row>
    <row r="78" spans="1:7" x14ac:dyDescent="0.25">
      <c r="A78" s="112" t="s">
        <v>106</v>
      </c>
      <c r="B78" s="85" t="s">
        <v>179</v>
      </c>
      <c r="C78" s="113">
        <v>851</v>
      </c>
      <c r="D78" s="114">
        <v>900</v>
      </c>
      <c r="E78" s="113">
        <v>900</v>
      </c>
      <c r="F78" s="113">
        <v>900</v>
      </c>
      <c r="G78" s="113">
        <v>900</v>
      </c>
    </row>
    <row r="79" spans="1:7" ht="24" x14ac:dyDescent="0.25">
      <c r="A79" s="103" t="s">
        <v>189</v>
      </c>
      <c r="B79" s="104" t="s">
        <v>190</v>
      </c>
      <c r="C79" s="105">
        <f>SUM(C80+C86)</f>
        <v>36830</v>
      </c>
      <c r="D79" s="105">
        <f t="shared" ref="D79:G79" si="17">SUM(D80+D86)</f>
        <v>26400</v>
      </c>
      <c r="E79" s="105">
        <f t="shared" si="17"/>
        <v>16000</v>
      </c>
      <c r="F79" s="105">
        <f t="shared" si="17"/>
        <v>16000</v>
      </c>
      <c r="G79" s="105">
        <f t="shared" si="17"/>
        <v>16000</v>
      </c>
    </row>
    <row r="80" spans="1:7" x14ac:dyDescent="0.25">
      <c r="A80" s="106" t="s">
        <v>142</v>
      </c>
      <c r="B80" s="107" t="s">
        <v>18</v>
      </c>
      <c r="C80" s="108">
        <f>SUM(C81)</f>
        <v>31282</v>
      </c>
      <c r="D80" s="108">
        <f t="shared" ref="D80:G80" si="18">SUM(D81)</f>
        <v>20400</v>
      </c>
      <c r="E80" s="108">
        <f t="shared" si="18"/>
        <v>10000</v>
      </c>
      <c r="F80" s="108">
        <f t="shared" si="18"/>
        <v>10000</v>
      </c>
      <c r="G80" s="108">
        <f t="shared" si="18"/>
        <v>10000</v>
      </c>
    </row>
    <row r="81" spans="1:11" x14ac:dyDescent="0.25">
      <c r="A81" s="109" t="s">
        <v>143</v>
      </c>
      <c r="B81" s="110" t="s">
        <v>144</v>
      </c>
      <c r="C81" s="111">
        <f>SUM(C82:C85)</f>
        <v>31282</v>
      </c>
      <c r="D81" s="111">
        <f t="shared" ref="D81:G81" si="19">SUM(D82:D85)</f>
        <v>20400</v>
      </c>
      <c r="E81" s="111">
        <f t="shared" si="19"/>
        <v>10000</v>
      </c>
      <c r="F81" s="111">
        <f t="shared" si="19"/>
        <v>10000</v>
      </c>
      <c r="G81" s="111">
        <f t="shared" si="19"/>
        <v>10000</v>
      </c>
    </row>
    <row r="82" spans="1:11" x14ac:dyDescent="0.25">
      <c r="A82" s="112" t="s">
        <v>114</v>
      </c>
      <c r="B82" s="85" t="s">
        <v>191</v>
      </c>
      <c r="C82" s="113">
        <v>5841</v>
      </c>
      <c r="D82" s="114">
        <v>5000</v>
      </c>
      <c r="E82" s="113">
        <v>5000</v>
      </c>
      <c r="F82" s="113">
        <v>5000</v>
      </c>
      <c r="G82" s="113">
        <v>5000</v>
      </c>
    </row>
    <row r="83" spans="1:11" x14ac:dyDescent="0.25">
      <c r="A83" s="112" t="s">
        <v>192</v>
      </c>
      <c r="B83" s="85" t="s">
        <v>193</v>
      </c>
      <c r="C83" s="113">
        <v>19941</v>
      </c>
      <c r="D83" s="114">
        <v>5000</v>
      </c>
      <c r="E83" s="113">
        <v>5000</v>
      </c>
      <c r="F83" s="113">
        <v>5000</v>
      </c>
      <c r="G83" s="113">
        <v>5000</v>
      </c>
    </row>
    <row r="84" spans="1:11" x14ac:dyDescent="0.25">
      <c r="A84" s="112">
        <v>4231</v>
      </c>
      <c r="B84" s="85" t="s">
        <v>115</v>
      </c>
      <c r="C84" s="113">
        <v>5500</v>
      </c>
      <c r="D84" s="114">
        <v>0</v>
      </c>
      <c r="E84" s="113">
        <v>0</v>
      </c>
      <c r="F84" s="113">
        <v>0</v>
      </c>
      <c r="G84" s="113">
        <v>0</v>
      </c>
      <c r="K84" s="83" t="s">
        <v>287</v>
      </c>
    </row>
    <row r="85" spans="1:11" x14ac:dyDescent="0.25">
      <c r="A85" s="112">
        <v>4242</v>
      </c>
      <c r="B85" s="85" t="s">
        <v>194</v>
      </c>
      <c r="C85" s="113">
        <v>0</v>
      </c>
      <c r="D85" s="114">
        <v>10400</v>
      </c>
      <c r="E85" s="113">
        <v>0</v>
      </c>
      <c r="F85" s="113">
        <v>0</v>
      </c>
      <c r="G85" s="113">
        <v>0</v>
      </c>
    </row>
    <row r="86" spans="1:11" x14ac:dyDescent="0.25">
      <c r="A86" s="106" t="s">
        <v>195</v>
      </c>
      <c r="B86" s="107" t="s">
        <v>36</v>
      </c>
      <c r="C86" s="108">
        <f>SUM(C87)</f>
        <v>5548</v>
      </c>
      <c r="D86" s="108">
        <f t="shared" ref="D86:G86" si="20">SUM(D87)</f>
        <v>6000</v>
      </c>
      <c r="E86" s="108">
        <f t="shared" si="20"/>
        <v>6000</v>
      </c>
      <c r="F86" s="108">
        <f t="shared" si="20"/>
        <v>6000</v>
      </c>
      <c r="G86" s="108">
        <f t="shared" si="20"/>
        <v>6000</v>
      </c>
    </row>
    <row r="87" spans="1:11" x14ac:dyDescent="0.25">
      <c r="A87" s="109" t="s">
        <v>196</v>
      </c>
      <c r="B87" s="110" t="s">
        <v>197</v>
      </c>
      <c r="C87" s="111">
        <f>SUM(C88:C91)</f>
        <v>5548</v>
      </c>
      <c r="D87" s="111">
        <f t="shared" ref="D87:G87" si="21">SUM(D88:D91)</f>
        <v>6000</v>
      </c>
      <c r="E87" s="111">
        <f t="shared" si="21"/>
        <v>6000</v>
      </c>
      <c r="F87" s="111">
        <f t="shared" si="21"/>
        <v>6000</v>
      </c>
      <c r="G87" s="111">
        <f t="shared" si="21"/>
        <v>6000</v>
      </c>
    </row>
    <row r="88" spans="1:11" x14ac:dyDescent="0.25">
      <c r="A88" s="112" t="s">
        <v>114</v>
      </c>
      <c r="B88" s="85" t="s">
        <v>191</v>
      </c>
      <c r="C88" s="113">
        <v>902</v>
      </c>
      <c r="D88" s="114">
        <v>1500</v>
      </c>
      <c r="E88" s="113">
        <v>3000</v>
      </c>
      <c r="F88" s="113">
        <v>3000</v>
      </c>
      <c r="G88" s="113">
        <v>3000</v>
      </c>
    </row>
    <row r="89" spans="1:11" x14ac:dyDescent="0.25">
      <c r="A89" s="112" t="s">
        <v>192</v>
      </c>
      <c r="B89" s="85" t="s">
        <v>193</v>
      </c>
      <c r="C89" s="113">
        <v>146</v>
      </c>
      <c r="D89" s="114">
        <v>3000</v>
      </c>
      <c r="E89" s="113">
        <v>3000</v>
      </c>
      <c r="F89" s="113">
        <v>3000</v>
      </c>
      <c r="G89" s="113">
        <v>3000</v>
      </c>
    </row>
    <row r="90" spans="1:11" x14ac:dyDescent="0.25">
      <c r="A90" s="112">
        <v>4231</v>
      </c>
      <c r="B90" s="85" t="s">
        <v>115</v>
      </c>
      <c r="C90" s="113">
        <v>4500</v>
      </c>
      <c r="D90" s="114">
        <v>0</v>
      </c>
      <c r="E90" s="113">
        <v>0</v>
      </c>
      <c r="F90" s="113">
        <v>0</v>
      </c>
      <c r="G90" s="113">
        <v>0</v>
      </c>
    </row>
    <row r="91" spans="1:11" x14ac:dyDescent="0.25">
      <c r="A91" s="112" t="s">
        <v>198</v>
      </c>
      <c r="B91" s="85" t="s">
        <v>199</v>
      </c>
      <c r="C91" s="113">
        <v>0</v>
      </c>
      <c r="D91" s="114">
        <v>1500</v>
      </c>
      <c r="E91" s="113">
        <v>0</v>
      </c>
      <c r="F91" s="113">
        <v>0</v>
      </c>
      <c r="G91" s="113">
        <v>0</v>
      </c>
    </row>
    <row r="92" spans="1:11" ht="24" x14ac:dyDescent="0.25">
      <c r="A92" s="103" t="s">
        <v>200</v>
      </c>
      <c r="B92" s="104" t="s">
        <v>201</v>
      </c>
      <c r="C92" s="105">
        <f>SUM(C93+C96+C99)</f>
        <v>2624</v>
      </c>
      <c r="D92" s="105">
        <f t="shared" ref="D92:G92" si="22">SUM(D93+D96+D99)</f>
        <v>4360</v>
      </c>
      <c r="E92" s="105">
        <f t="shared" si="22"/>
        <v>4700</v>
      </c>
      <c r="F92" s="105">
        <f t="shared" si="22"/>
        <v>4700</v>
      </c>
      <c r="G92" s="105">
        <f t="shared" si="22"/>
        <v>4700</v>
      </c>
    </row>
    <row r="93" spans="1:11" x14ac:dyDescent="0.25">
      <c r="A93" s="106" t="s">
        <v>142</v>
      </c>
      <c r="B93" s="107" t="s">
        <v>18</v>
      </c>
      <c r="C93" s="108">
        <f>SUM(C94)</f>
        <v>1294</v>
      </c>
      <c r="D93" s="108">
        <f t="shared" ref="D93:G94" si="23">SUM(D94)</f>
        <v>1330</v>
      </c>
      <c r="E93" s="108">
        <f t="shared" si="23"/>
        <v>2000</v>
      </c>
      <c r="F93" s="108">
        <f t="shared" si="23"/>
        <v>2000</v>
      </c>
      <c r="G93" s="108">
        <f t="shared" si="23"/>
        <v>2000</v>
      </c>
    </row>
    <row r="94" spans="1:11" x14ac:dyDescent="0.25">
      <c r="A94" s="109" t="s">
        <v>143</v>
      </c>
      <c r="B94" s="110" t="s">
        <v>144</v>
      </c>
      <c r="C94" s="111">
        <f>SUM(C95)</f>
        <v>1294</v>
      </c>
      <c r="D94" s="111">
        <f t="shared" si="23"/>
        <v>1330</v>
      </c>
      <c r="E94" s="111">
        <f t="shared" si="23"/>
        <v>2000</v>
      </c>
      <c r="F94" s="111">
        <f t="shared" si="23"/>
        <v>2000</v>
      </c>
      <c r="G94" s="111">
        <f t="shared" si="23"/>
        <v>2000</v>
      </c>
    </row>
    <row r="95" spans="1:11" x14ac:dyDescent="0.25">
      <c r="A95" s="112" t="s">
        <v>202</v>
      </c>
      <c r="B95" s="85" t="s">
        <v>203</v>
      </c>
      <c r="C95" s="113">
        <v>1294</v>
      </c>
      <c r="D95" s="114">
        <v>1330</v>
      </c>
      <c r="E95" s="113">
        <v>2000</v>
      </c>
      <c r="F95" s="113">
        <v>2000</v>
      </c>
      <c r="G95" s="113">
        <v>2000</v>
      </c>
    </row>
    <row r="96" spans="1:11" x14ac:dyDescent="0.25">
      <c r="A96" s="106" t="s">
        <v>195</v>
      </c>
      <c r="B96" s="107" t="s">
        <v>36</v>
      </c>
      <c r="C96" s="108">
        <f>SUM(C97)</f>
        <v>1330</v>
      </c>
      <c r="D96" s="108">
        <f t="shared" ref="D96:G97" si="24">SUM(D97)</f>
        <v>2330</v>
      </c>
      <c r="E96" s="108">
        <f t="shared" si="24"/>
        <v>2000</v>
      </c>
      <c r="F96" s="108">
        <f t="shared" si="24"/>
        <v>2000</v>
      </c>
      <c r="G96" s="108">
        <f t="shared" si="24"/>
        <v>2000</v>
      </c>
    </row>
    <row r="97" spans="1:7" x14ac:dyDescent="0.25">
      <c r="A97" s="109" t="s">
        <v>196</v>
      </c>
      <c r="B97" s="110" t="s">
        <v>197</v>
      </c>
      <c r="C97" s="111">
        <f>SUM(C98)</f>
        <v>1330</v>
      </c>
      <c r="D97" s="111">
        <f t="shared" si="24"/>
        <v>2330</v>
      </c>
      <c r="E97" s="111">
        <f t="shared" si="24"/>
        <v>2000</v>
      </c>
      <c r="F97" s="111">
        <f t="shared" si="24"/>
        <v>2000</v>
      </c>
      <c r="G97" s="111">
        <f t="shared" si="24"/>
        <v>2000</v>
      </c>
    </row>
    <row r="98" spans="1:7" x14ac:dyDescent="0.25">
      <c r="A98" s="112" t="s">
        <v>202</v>
      </c>
      <c r="B98" s="85" t="s">
        <v>203</v>
      </c>
      <c r="C98" s="113">
        <v>1330</v>
      </c>
      <c r="D98" s="114">
        <v>2330</v>
      </c>
      <c r="E98" s="113">
        <v>2000</v>
      </c>
      <c r="F98" s="113">
        <v>2000</v>
      </c>
      <c r="G98" s="113">
        <v>2000</v>
      </c>
    </row>
    <row r="99" spans="1:7" x14ac:dyDescent="0.25">
      <c r="A99" s="106" t="s">
        <v>204</v>
      </c>
      <c r="B99" s="107" t="s">
        <v>205</v>
      </c>
      <c r="C99" s="108">
        <f>SUM(C100)</f>
        <v>0</v>
      </c>
      <c r="D99" s="108">
        <f t="shared" ref="D99:G99" si="25">SUM(D100)</f>
        <v>700</v>
      </c>
      <c r="E99" s="108">
        <f t="shared" si="25"/>
        <v>700</v>
      </c>
      <c r="F99" s="108">
        <f t="shared" si="25"/>
        <v>700</v>
      </c>
      <c r="G99" s="108">
        <f t="shared" si="25"/>
        <v>700</v>
      </c>
    </row>
    <row r="100" spans="1:7" x14ac:dyDescent="0.25">
      <c r="A100" s="109" t="s">
        <v>206</v>
      </c>
      <c r="B100" s="110" t="s">
        <v>207</v>
      </c>
      <c r="C100" s="111">
        <f>SUM(C101)</f>
        <v>0</v>
      </c>
      <c r="D100" s="111">
        <f t="shared" ref="D100:G100" si="26">SUM(D101)</f>
        <v>700</v>
      </c>
      <c r="E100" s="111">
        <f t="shared" si="26"/>
        <v>700</v>
      </c>
      <c r="F100" s="111">
        <f t="shared" si="26"/>
        <v>700</v>
      </c>
      <c r="G100" s="111">
        <f t="shared" si="26"/>
        <v>700</v>
      </c>
    </row>
    <row r="101" spans="1:7" x14ac:dyDescent="0.25">
      <c r="A101" s="112" t="s">
        <v>202</v>
      </c>
      <c r="B101" s="85" t="s">
        <v>203</v>
      </c>
      <c r="C101" s="113">
        <v>0</v>
      </c>
      <c r="D101" s="114">
        <v>700</v>
      </c>
      <c r="E101" s="113">
        <v>700</v>
      </c>
      <c r="F101" s="113">
        <v>700</v>
      </c>
      <c r="G101" s="113">
        <v>700</v>
      </c>
    </row>
    <row r="102" spans="1:7" ht="24" x14ac:dyDescent="0.25">
      <c r="A102" s="103" t="s">
        <v>208</v>
      </c>
      <c r="B102" s="104" t="s">
        <v>209</v>
      </c>
      <c r="C102" s="105">
        <f>SUM(C103+C106+C109)</f>
        <v>1765</v>
      </c>
      <c r="D102" s="105">
        <f t="shared" ref="D102:G102" si="27">SUM(D103+D106+D109)</f>
        <v>3660</v>
      </c>
      <c r="E102" s="105">
        <f t="shared" si="27"/>
        <v>4000</v>
      </c>
      <c r="F102" s="105">
        <f t="shared" si="27"/>
        <v>4000</v>
      </c>
      <c r="G102" s="105">
        <f t="shared" si="27"/>
        <v>4000</v>
      </c>
    </row>
    <row r="103" spans="1:7" x14ac:dyDescent="0.25">
      <c r="A103" s="106" t="s">
        <v>142</v>
      </c>
      <c r="B103" s="107" t="s">
        <v>18</v>
      </c>
      <c r="C103" s="108">
        <f>SUM(C104)</f>
        <v>1330</v>
      </c>
      <c r="D103" s="108">
        <f t="shared" ref="D103:G104" si="28">SUM(D104)</f>
        <v>1330</v>
      </c>
      <c r="E103" s="108">
        <f t="shared" si="28"/>
        <v>2000</v>
      </c>
      <c r="F103" s="108">
        <f t="shared" si="28"/>
        <v>2000</v>
      </c>
      <c r="G103" s="108">
        <f t="shared" si="28"/>
        <v>2000</v>
      </c>
    </row>
    <row r="104" spans="1:7" x14ac:dyDescent="0.25">
      <c r="A104" s="109" t="s">
        <v>143</v>
      </c>
      <c r="B104" s="110" t="s">
        <v>144</v>
      </c>
      <c r="C104" s="111">
        <f>SUM(C105)</f>
        <v>1330</v>
      </c>
      <c r="D104" s="111">
        <f t="shared" si="28"/>
        <v>1330</v>
      </c>
      <c r="E104" s="111">
        <f t="shared" si="28"/>
        <v>2000</v>
      </c>
      <c r="F104" s="111">
        <f t="shared" si="28"/>
        <v>2000</v>
      </c>
      <c r="G104" s="111">
        <f t="shared" si="28"/>
        <v>2000</v>
      </c>
    </row>
    <row r="105" spans="1:7" x14ac:dyDescent="0.25">
      <c r="A105" s="112" t="s">
        <v>113</v>
      </c>
      <c r="B105" s="85" t="s">
        <v>210</v>
      </c>
      <c r="C105" s="113">
        <v>1330</v>
      </c>
      <c r="D105" s="114">
        <v>1330</v>
      </c>
      <c r="E105" s="113">
        <v>2000</v>
      </c>
      <c r="F105" s="113">
        <v>2000</v>
      </c>
      <c r="G105" s="113">
        <v>2000</v>
      </c>
    </row>
    <row r="106" spans="1:7" x14ac:dyDescent="0.25">
      <c r="A106" s="106" t="s">
        <v>195</v>
      </c>
      <c r="B106" s="107" t="s">
        <v>36</v>
      </c>
      <c r="C106" s="108">
        <f>SUM(C107)</f>
        <v>435</v>
      </c>
      <c r="D106" s="108">
        <f t="shared" ref="D106:G107" si="29">SUM(D107)</f>
        <v>1330</v>
      </c>
      <c r="E106" s="108">
        <f t="shared" si="29"/>
        <v>1000</v>
      </c>
      <c r="F106" s="108">
        <f t="shared" si="29"/>
        <v>1000</v>
      </c>
      <c r="G106" s="108">
        <f t="shared" si="29"/>
        <v>1000</v>
      </c>
    </row>
    <row r="107" spans="1:7" x14ac:dyDescent="0.25">
      <c r="A107" s="109" t="s">
        <v>196</v>
      </c>
      <c r="B107" s="110" t="s">
        <v>197</v>
      </c>
      <c r="C107" s="111">
        <f>SUM(C108)</f>
        <v>435</v>
      </c>
      <c r="D107" s="111">
        <f t="shared" si="29"/>
        <v>1330</v>
      </c>
      <c r="E107" s="111">
        <f t="shared" si="29"/>
        <v>1000</v>
      </c>
      <c r="F107" s="111">
        <f t="shared" si="29"/>
        <v>1000</v>
      </c>
      <c r="G107" s="111">
        <f t="shared" si="29"/>
        <v>1000</v>
      </c>
    </row>
    <row r="108" spans="1:7" x14ac:dyDescent="0.25">
      <c r="A108" s="112" t="s">
        <v>113</v>
      </c>
      <c r="B108" s="85" t="s">
        <v>210</v>
      </c>
      <c r="C108" s="113">
        <v>435</v>
      </c>
      <c r="D108" s="114">
        <v>1330</v>
      </c>
      <c r="E108" s="113">
        <v>1000</v>
      </c>
      <c r="F108" s="113">
        <v>1000</v>
      </c>
      <c r="G108" s="113">
        <v>1000</v>
      </c>
    </row>
    <row r="109" spans="1:7" x14ac:dyDescent="0.25">
      <c r="A109" s="106" t="s">
        <v>204</v>
      </c>
      <c r="B109" s="107" t="s">
        <v>205</v>
      </c>
      <c r="C109" s="108">
        <f>SUM(C110)</f>
        <v>0</v>
      </c>
      <c r="D109" s="108">
        <f t="shared" ref="D109:G110" si="30">SUM(D110)</f>
        <v>1000</v>
      </c>
      <c r="E109" s="108">
        <f t="shared" si="30"/>
        <v>1000</v>
      </c>
      <c r="F109" s="108">
        <f t="shared" si="30"/>
        <v>1000</v>
      </c>
      <c r="G109" s="108">
        <f t="shared" si="30"/>
        <v>1000</v>
      </c>
    </row>
    <row r="110" spans="1:7" x14ac:dyDescent="0.25">
      <c r="A110" s="109" t="s">
        <v>206</v>
      </c>
      <c r="B110" s="110" t="s">
        <v>207</v>
      </c>
      <c r="C110" s="111">
        <f>SUM(C111)</f>
        <v>0</v>
      </c>
      <c r="D110" s="111">
        <f t="shared" si="30"/>
        <v>1000</v>
      </c>
      <c r="E110" s="111">
        <f t="shared" si="30"/>
        <v>1000</v>
      </c>
      <c r="F110" s="111">
        <f t="shared" si="30"/>
        <v>1000</v>
      </c>
      <c r="G110" s="111">
        <f t="shared" si="30"/>
        <v>1000</v>
      </c>
    </row>
    <row r="111" spans="1:7" x14ac:dyDescent="0.25">
      <c r="A111" s="112" t="s">
        <v>113</v>
      </c>
      <c r="B111" s="85" t="s">
        <v>210</v>
      </c>
      <c r="C111" s="113">
        <v>0</v>
      </c>
      <c r="D111" s="114">
        <v>1000</v>
      </c>
      <c r="E111" s="113">
        <v>1000</v>
      </c>
      <c r="F111" s="113">
        <v>1000</v>
      </c>
      <c r="G111" s="113">
        <v>1000</v>
      </c>
    </row>
    <row r="112" spans="1:7" ht="24" x14ac:dyDescent="0.25">
      <c r="A112" s="103" t="s">
        <v>211</v>
      </c>
      <c r="B112" s="104" t="s">
        <v>212</v>
      </c>
      <c r="C112" s="105">
        <f>SUM(C113+C116)</f>
        <v>532699</v>
      </c>
      <c r="D112" s="105">
        <f t="shared" ref="D112:G112" si="31">SUM(D113+D116)</f>
        <v>1500000</v>
      </c>
      <c r="E112" s="105">
        <f t="shared" si="31"/>
        <v>850000</v>
      </c>
      <c r="F112" s="105">
        <f t="shared" si="31"/>
        <v>500000</v>
      </c>
      <c r="G112" s="105">
        <f t="shared" si="31"/>
        <v>0</v>
      </c>
    </row>
    <row r="113" spans="1:7" x14ac:dyDescent="0.25">
      <c r="A113" s="106" t="s">
        <v>323</v>
      </c>
      <c r="B113" s="107" t="s">
        <v>78</v>
      </c>
      <c r="C113" s="108">
        <f>SUM(C114)</f>
        <v>526898</v>
      </c>
      <c r="D113" s="108">
        <f t="shared" ref="D113:G114" si="32">SUM(D114)</f>
        <v>500000</v>
      </c>
      <c r="E113" s="108">
        <f t="shared" si="32"/>
        <v>850000</v>
      </c>
      <c r="F113" s="108">
        <f t="shared" si="32"/>
        <v>500000</v>
      </c>
      <c r="G113" s="108">
        <f t="shared" si="32"/>
        <v>0</v>
      </c>
    </row>
    <row r="114" spans="1:7" x14ac:dyDescent="0.25">
      <c r="A114" s="109" t="s">
        <v>324</v>
      </c>
      <c r="B114" s="110" t="s">
        <v>325</v>
      </c>
      <c r="C114" s="111">
        <f>SUM(C115)</f>
        <v>526898</v>
      </c>
      <c r="D114" s="111">
        <f t="shared" si="32"/>
        <v>500000</v>
      </c>
      <c r="E114" s="111">
        <f t="shared" si="32"/>
        <v>850000</v>
      </c>
      <c r="F114" s="111">
        <f t="shared" si="32"/>
        <v>500000</v>
      </c>
      <c r="G114" s="111">
        <f t="shared" si="32"/>
        <v>0</v>
      </c>
    </row>
    <row r="115" spans="1:7" x14ac:dyDescent="0.25">
      <c r="A115" s="112" t="s">
        <v>213</v>
      </c>
      <c r="B115" s="85" t="s">
        <v>214</v>
      </c>
      <c r="C115" s="113">
        <v>526898</v>
      </c>
      <c r="D115" s="114">
        <v>500000</v>
      </c>
      <c r="E115" s="113">
        <v>850000</v>
      </c>
      <c r="F115" s="113">
        <v>500000</v>
      </c>
      <c r="G115" s="113">
        <v>0</v>
      </c>
    </row>
    <row r="116" spans="1:7" x14ac:dyDescent="0.25">
      <c r="A116" s="106" t="s">
        <v>148</v>
      </c>
      <c r="B116" s="107" t="s">
        <v>149</v>
      </c>
      <c r="C116" s="108">
        <f>SUM(C117+C119)</f>
        <v>5801</v>
      </c>
      <c r="D116" s="108">
        <f t="shared" ref="D116:G116" si="33">SUM(D117+D119)</f>
        <v>1000000</v>
      </c>
      <c r="E116" s="108">
        <f t="shared" si="33"/>
        <v>0</v>
      </c>
      <c r="F116" s="108">
        <f t="shared" si="33"/>
        <v>0</v>
      </c>
      <c r="G116" s="108">
        <f t="shared" si="33"/>
        <v>0</v>
      </c>
    </row>
    <row r="117" spans="1:7" x14ac:dyDescent="0.25">
      <c r="A117" s="109" t="s">
        <v>150</v>
      </c>
      <c r="B117" s="110" t="s">
        <v>151</v>
      </c>
      <c r="C117" s="111">
        <f>SUM(C118)</f>
        <v>0</v>
      </c>
      <c r="D117" s="115">
        <v>500000</v>
      </c>
      <c r="E117" s="111">
        <f>SUM(E118)</f>
        <v>0</v>
      </c>
      <c r="F117" s="111">
        <f t="shared" ref="F117:G117" si="34">SUM(F118)</f>
        <v>0</v>
      </c>
      <c r="G117" s="111">
        <f t="shared" si="34"/>
        <v>0</v>
      </c>
    </row>
    <row r="118" spans="1:7" x14ac:dyDescent="0.25">
      <c r="A118" s="112" t="s">
        <v>213</v>
      </c>
      <c r="B118" s="85" t="s">
        <v>214</v>
      </c>
      <c r="C118" s="113">
        <v>0</v>
      </c>
      <c r="D118" s="114">
        <v>500000</v>
      </c>
      <c r="E118" s="113">
        <v>0</v>
      </c>
      <c r="F118" s="113">
        <v>0</v>
      </c>
      <c r="G118" s="113">
        <v>0</v>
      </c>
    </row>
    <row r="119" spans="1:7" x14ac:dyDescent="0.25">
      <c r="A119" s="109" t="s">
        <v>215</v>
      </c>
      <c r="B119" s="110" t="s">
        <v>216</v>
      </c>
      <c r="C119" s="111">
        <f>SUM(C120)</f>
        <v>5801</v>
      </c>
      <c r="D119" s="111">
        <f t="shared" ref="D119:G119" si="35">SUM(D120)</f>
        <v>500000</v>
      </c>
      <c r="E119" s="111">
        <f t="shared" si="35"/>
        <v>0</v>
      </c>
      <c r="F119" s="111">
        <f t="shared" si="35"/>
        <v>0</v>
      </c>
      <c r="G119" s="111">
        <f t="shared" si="35"/>
        <v>0</v>
      </c>
    </row>
    <row r="120" spans="1:7" x14ac:dyDescent="0.25">
      <c r="A120" s="112" t="s">
        <v>213</v>
      </c>
      <c r="B120" s="85" t="s">
        <v>214</v>
      </c>
      <c r="C120" s="113">
        <v>5801</v>
      </c>
      <c r="D120" s="114">
        <v>500000</v>
      </c>
      <c r="E120" s="113">
        <v>0</v>
      </c>
      <c r="F120" s="113">
        <v>0</v>
      </c>
      <c r="G120" s="113">
        <v>0</v>
      </c>
    </row>
    <row r="121" spans="1:7" ht="24" x14ac:dyDescent="0.25">
      <c r="A121" s="103" t="s">
        <v>217</v>
      </c>
      <c r="B121" s="104" t="s">
        <v>218</v>
      </c>
      <c r="C121" s="105">
        <f>SUM(C122+C125)</f>
        <v>233217</v>
      </c>
      <c r="D121" s="105">
        <f t="shared" ref="D121:G121" si="36">SUM(D122+D125)</f>
        <v>205500</v>
      </c>
      <c r="E121" s="105">
        <f t="shared" si="36"/>
        <v>0</v>
      </c>
      <c r="F121" s="105">
        <f t="shared" si="36"/>
        <v>0</v>
      </c>
      <c r="G121" s="105">
        <f t="shared" si="36"/>
        <v>0</v>
      </c>
    </row>
    <row r="122" spans="1:7" x14ac:dyDescent="0.25">
      <c r="A122" s="106" t="s">
        <v>142</v>
      </c>
      <c r="B122" s="107" t="s">
        <v>18</v>
      </c>
      <c r="C122" s="108">
        <f>SUM(C123)</f>
        <v>233217</v>
      </c>
      <c r="D122" s="108">
        <f t="shared" ref="D122:G123" si="37">SUM(D123)</f>
        <v>205500</v>
      </c>
      <c r="E122" s="108">
        <f t="shared" si="37"/>
        <v>0</v>
      </c>
      <c r="F122" s="108">
        <f t="shared" si="37"/>
        <v>0</v>
      </c>
      <c r="G122" s="108">
        <f t="shared" si="37"/>
        <v>0</v>
      </c>
    </row>
    <row r="123" spans="1:7" x14ac:dyDescent="0.25">
      <c r="A123" s="109" t="s">
        <v>143</v>
      </c>
      <c r="B123" s="110" t="s">
        <v>144</v>
      </c>
      <c r="C123" s="111">
        <f>SUM(C124)</f>
        <v>233217</v>
      </c>
      <c r="D123" s="111">
        <f t="shared" si="37"/>
        <v>205500</v>
      </c>
      <c r="E123" s="111">
        <f t="shared" si="37"/>
        <v>0</v>
      </c>
      <c r="F123" s="111">
        <f t="shared" si="37"/>
        <v>0</v>
      </c>
      <c r="G123" s="111">
        <f t="shared" si="37"/>
        <v>0</v>
      </c>
    </row>
    <row r="124" spans="1:7" x14ac:dyDescent="0.25">
      <c r="A124" s="112" t="s">
        <v>213</v>
      </c>
      <c r="B124" s="85" t="s">
        <v>214</v>
      </c>
      <c r="C124" s="113">
        <v>233217</v>
      </c>
      <c r="D124" s="114">
        <v>205500</v>
      </c>
      <c r="E124" s="113">
        <v>0</v>
      </c>
      <c r="F124" s="113">
        <v>0</v>
      </c>
      <c r="G124" s="113">
        <v>0</v>
      </c>
    </row>
    <row r="125" spans="1:7" x14ac:dyDescent="0.25">
      <c r="A125" s="106" t="s">
        <v>148</v>
      </c>
      <c r="B125" s="107" t="s">
        <v>149</v>
      </c>
      <c r="C125" s="108">
        <f>SUM(C126)</f>
        <v>0</v>
      </c>
      <c r="D125" s="108">
        <f t="shared" ref="D125:G126" si="38">SUM(D126)</f>
        <v>0</v>
      </c>
      <c r="E125" s="108">
        <f t="shared" si="38"/>
        <v>0</v>
      </c>
      <c r="F125" s="108">
        <f t="shared" si="38"/>
        <v>0</v>
      </c>
      <c r="G125" s="108">
        <f t="shared" si="38"/>
        <v>0</v>
      </c>
    </row>
    <row r="126" spans="1:7" x14ac:dyDescent="0.25">
      <c r="A126" s="109" t="s">
        <v>150</v>
      </c>
      <c r="B126" s="110" t="s">
        <v>151</v>
      </c>
      <c r="C126" s="111">
        <f>SUM(C127)</f>
        <v>0</v>
      </c>
      <c r="D126" s="111">
        <f t="shared" si="38"/>
        <v>0</v>
      </c>
      <c r="E126" s="111">
        <f t="shared" si="38"/>
        <v>0</v>
      </c>
      <c r="F126" s="111">
        <f t="shared" si="38"/>
        <v>0</v>
      </c>
      <c r="G126" s="111">
        <f t="shared" si="38"/>
        <v>0</v>
      </c>
    </row>
    <row r="127" spans="1:7" x14ac:dyDescent="0.25">
      <c r="A127" s="112" t="s">
        <v>213</v>
      </c>
      <c r="B127" s="85" t="s">
        <v>214</v>
      </c>
      <c r="C127" s="113">
        <v>0</v>
      </c>
      <c r="D127" s="114">
        <v>0</v>
      </c>
      <c r="E127" s="113">
        <v>0</v>
      </c>
      <c r="F127" s="113">
        <v>0</v>
      </c>
      <c r="G127" s="113">
        <v>0</v>
      </c>
    </row>
    <row r="128" spans="1:7" ht="24" x14ac:dyDescent="0.25">
      <c r="A128" s="103" t="s">
        <v>219</v>
      </c>
      <c r="B128" s="104" t="s">
        <v>220</v>
      </c>
      <c r="C128" s="105">
        <f>SUM(C129)</f>
        <v>67763</v>
      </c>
      <c r="D128" s="105">
        <f t="shared" ref="D128:G128" si="39">SUM(D129)</f>
        <v>176100</v>
      </c>
      <c r="E128" s="145">
        <f t="shared" si="39"/>
        <v>0</v>
      </c>
      <c r="F128" s="145">
        <f t="shared" si="39"/>
        <v>0</v>
      </c>
      <c r="G128" s="145">
        <f t="shared" si="39"/>
        <v>0</v>
      </c>
    </row>
    <row r="129" spans="1:7" x14ac:dyDescent="0.25">
      <c r="A129" s="106" t="s">
        <v>142</v>
      </c>
      <c r="B129" s="107" t="s">
        <v>18</v>
      </c>
      <c r="C129" s="108">
        <f>SUM(C130)</f>
        <v>67763</v>
      </c>
      <c r="D129" s="108">
        <f t="shared" ref="D129:G129" si="40">SUM(D130)</f>
        <v>176100</v>
      </c>
      <c r="E129" s="146">
        <f t="shared" si="40"/>
        <v>0</v>
      </c>
      <c r="F129" s="146">
        <f t="shared" si="40"/>
        <v>0</v>
      </c>
      <c r="G129" s="146">
        <f t="shared" si="40"/>
        <v>0</v>
      </c>
    </row>
    <row r="130" spans="1:7" x14ac:dyDescent="0.25">
      <c r="A130" s="109" t="s">
        <v>143</v>
      </c>
      <c r="B130" s="110" t="s">
        <v>144</v>
      </c>
      <c r="C130" s="111">
        <f>SUM(C131:C132)</f>
        <v>67763</v>
      </c>
      <c r="D130" s="111">
        <f t="shared" ref="D130:G130" si="41">SUM(D131:D132)</f>
        <v>176100</v>
      </c>
      <c r="E130" s="147">
        <f t="shared" si="41"/>
        <v>0</v>
      </c>
      <c r="F130" s="147">
        <f t="shared" si="41"/>
        <v>0</v>
      </c>
      <c r="G130" s="147">
        <f t="shared" si="41"/>
        <v>0</v>
      </c>
    </row>
    <row r="131" spans="1:7" x14ac:dyDescent="0.25">
      <c r="A131" s="112" t="s">
        <v>192</v>
      </c>
      <c r="B131" s="85" t="s">
        <v>193</v>
      </c>
      <c r="C131" s="113">
        <v>3000</v>
      </c>
      <c r="D131" s="114">
        <v>31600</v>
      </c>
      <c r="E131" s="148">
        <v>0</v>
      </c>
      <c r="F131" s="148">
        <v>0</v>
      </c>
      <c r="G131" s="148">
        <v>0</v>
      </c>
    </row>
    <row r="132" spans="1:7" x14ac:dyDescent="0.25">
      <c r="A132" s="112" t="s">
        <v>213</v>
      </c>
      <c r="B132" s="85" t="s">
        <v>214</v>
      </c>
      <c r="C132" s="113">
        <v>64763</v>
      </c>
      <c r="D132" s="114">
        <v>144500</v>
      </c>
      <c r="E132" s="148">
        <v>0</v>
      </c>
      <c r="F132" s="148">
        <v>0</v>
      </c>
      <c r="G132" s="148">
        <v>0</v>
      </c>
    </row>
    <row r="133" spans="1:7" ht="24" x14ac:dyDescent="0.25">
      <c r="A133" s="103" t="s">
        <v>282</v>
      </c>
      <c r="B133" s="104" t="s">
        <v>283</v>
      </c>
      <c r="C133" s="105">
        <f>SUM(C134)</f>
        <v>0</v>
      </c>
      <c r="D133" s="105">
        <f t="shared" ref="D133:D134" si="42">SUM(D134)</f>
        <v>0</v>
      </c>
      <c r="E133" s="145">
        <f t="shared" ref="E133:G134" si="43">SUM(E134)</f>
        <v>0</v>
      </c>
      <c r="F133" s="145">
        <f t="shared" si="43"/>
        <v>110000</v>
      </c>
      <c r="G133" s="145">
        <f t="shared" si="43"/>
        <v>0</v>
      </c>
    </row>
    <row r="134" spans="1:7" x14ac:dyDescent="0.25">
      <c r="A134" s="106" t="s">
        <v>323</v>
      </c>
      <c r="B134" s="107" t="s">
        <v>78</v>
      </c>
      <c r="C134" s="108">
        <f>SUM(C135)</f>
        <v>0</v>
      </c>
      <c r="D134" s="108">
        <f t="shared" si="42"/>
        <v>0</v>
      </c>
      <c r="E134" s="146">
        <f t="shared" si="43"/>
        <v>0</v>
      </c>
      <c r="F134" s="146">
        <f t="shared" si="43"/>
        <v>110000</v>
      </c>
      <c r="G134" s="146">
        <f t="shared" si="43"/>
        <v>0</v>
      </c>
    </row>
    <row r="135" spans="1:7" x14ac:dyDescent="0.25">
      <c r="A135" s="109" t="s">
        <v>324</v>
      </c>
      <c r="B135" s="110" t="s">
        <v>325</v>
      </c>
      <c r="C135" s="111">
        <f>SUM(C136:C136)</f>
        <v>0</v>
      </c>
      <c r="D135" s="111">
        <f t="shared" ref="D135:G135" si="44">SUM(D136:D136)</f>
        <v>0</v>
      </c>
      <c r="E135" s="147">
        <f t="shared" si="44"/>
        <v>0</v>
      </c>
      <c r="F135" s="147">
        <f t="shared" si="44"/>
        <v>110000</v>
      </c>
      <c r="G135" s="147">
        <f t="shared" si="44"/>
        <v>0</v>
      </c>
    </row>
    <row r="136" spans="1:7" x14ac:dyDescent="0.25">
      <c r="A136" s="112" t="s">
        <v>213</v>
      </c>
      <c r="B136" s="85" t="s">
        <v>214</v>
      </c>
      <c r="C136" s="113">
        <v>0</v>
      </c>
      <c r="D136" s="114">
        <v>0</v>
      </c>
      <c r="E136" s="148">
        <v>0</v>
      </c>
      <c r="F136" s="148">
        <v>110000</v>
      </c>
      <c r="G136" s="148">
        <v>0</v>
      </c>
    </row>
    <row r="137" spans="1:7" ht="24" x14ac:dyDescent="0.25">
      <c r="A137" s="103" t="s">
        <v>221</v>
      </c>
      <c r="B137" s="104" t="s">
        <v>222</v>
      </c>
      <c r="C137" s="105">
        <f>SUM(C138)</f>
        <v>139698</v>
      </c>
      <c r="D137" s="105">
        <f t="shared" ref="D137:G137" si="45">SUM(D138)</f>
        <v>75000</v>
      </c>
      <c r="E137" s="105">
        <f t="shared" si="45"/>
        <v>0</v>
      </c>
      <c r="F137" s="105">
        <f t="shared" si="45"/>
        <v>0</v>
      </c>
      <c r="G137" s="105">
        <f t="shared" si="45"/>
        <v>0</v>
      </c>
    </row>
    <row r="138" spans="1:7" x14ac:dyDescent="0.25">
      <c r="A138" s="106" t="s">
        <v>142</v>
      </c>
      <c r="B138" s="107" t="s">
        <v>18</v>
      </c>
      <c r="C138" s="108">
        <f>SUM(C139)</f>
        <v>139698</v>
      </c>
      <c r="D138" s="108">
        <f t="shared" ref="D138:G138" si="46">SUM(D139)</f>
        <v>75000</v>
      </c>
      <c r="E138" s="108">
        <f t="shared" si="46"/>
        <v>0</v>
      </c>
      <c r="F138" s="108">
        <f t="shared" si="46"/>
        <v>0</v>
      </c>
      <c r="G138" s="108">
        <f t="shared" si="46"/>
        <v>0</v>
      </c>
    </row>
    <row r="139" spans="1:7" x14ac:dyDescent="0.25">
      <c r="A139" s="109" t="s">
        <v>143</v>
      </c>
      <c r="B139" s="110" t="s">
        <v>144</v>
      </c>
      <c r="C139" s="111">
        <f>SUM(C140:C142)</f>
        <v>139698</v>
      </c>
      <c r="D139" s="111">
        <f t="shared" ref="D139:G139" si="47">SUM(D140:D142)</f>
        <v>75000</v>
      </c>
      <c r="E139" s="111">
        <f t="shared" si="47"/>
        <v>0</v>
      </c>
      <c r="F139" s="111">
        <f t="shared" si="47"/>
        <v>0</v>
      </c>
      <c r="G139" s="111">
        <f t="shared" si="47"/>
        <v>0</v>
      </c>
    </row>
    <row r="140" spans="1:7" x14ac:dyDescent="0.25">
      <c r="A140" s="112" t="s">
        <v>99</v>
      </c>
      <c r="B140" s="85" t="s">
        <v>165</v>
      </c>
      <c r="C140" s="113">
        <v>99779</v>
      </c>
      <c r="D140" s="114">
        <v>35000</v>
      </c>
      <c r="E140" s="113">
        <v>0</v>
      </c>
      <c r="F140" s="113">
        <v>0</v>
      </c>
      <c r="G140" s="113">
        <v>0</v>
      </c>
    </row>
    <row r="141" spans="1:7" x14ac:dyDescent="0.25">
      <c r="A141" s="112" t="s">
        <v>110</v>
      </c>
      <c r="B141" s="85" t="s">
        <v>168</v>
      </c>
      <c r="C141" s="113">
        <v>39919</v>
      </c>
      <c r="D141" s="114">
        <v>30000</v>
      </c>
      <c r="E141" s="113">
        <v>0</v>
      </c>
      <c r="F141" s="113">
        <v>0</v>
      </c>
      <c r="G141" s="113">
        <v>0</v>
      </c>
    </row>
    <row r="142" spans="1:7" x14ac:dyDescent="0.25">
      <c r="A142" s="112" t="s">
        <v>102</v>
      </c>
      <c r="B142" s="85" t="s">
        <v>170</v>
      </c>
      <c r="C142" s="113">
        <v>0</v>
      </c>
      <c r="D142" s="114">
        <v>10000</v>
      </c>
      <c r="E142" s="113">
        <v>0</v>
      </c>
      <c r="F142" s="113">
        <v>0</v>
      </c>
      <c r="G142" s="113">
        <v>0</v>
      </c>
    </row>
    <row r="143" spans="1:7" ht="24" x14ac:dyDescent="0.25">
      <c r="A143" s="103" t="s">
        <v>223</v>
      </c>
      <c r="B143" s="104" t="s">
        <v>224</v>
      </c>
      <c r="C143" s="105">
        <f>SUM(C144+C147+C150)</f>
        <v>0</v>
      </c>
      <c r="D143" s="105">
        <f t="shared" ref="D143:G143" si="48">SUM(D144+D147+D150)</f>
        <v>1087330</v>
      </c>
      <c r="E143" s="105">
        <f>SUM(E144+E147+E150)</f>
        <v>865610</v>
      </c>
      <c r="F143" s="105">
        <f t="shared" si="48"/>
        <v>200000</v>
      </c>
      <c r="G143" s="105">
        <f t="shared" si="48"/>
        <v>0</v>
      </c>
    </row>
    <row r="144" spans="1:7" x14ac:dyDescent="0.25">
      <c r="A144" s="106" t="s">
        <v>183</v>
      </c>
      <c r="B144" s="107" t="s">
        <v>79</v>
      </c>
      <c r="C144" s="108">
        <f>SUM(C145)</f>
        <v>0</v>
      </c>
      <c r="D144" s="108">
        <f t="shared" ref="D144:G144" si="49">SUM(D145)</f>
        <v>0</v>
      </c>
      <c r="E144" s="108">
        <f t="shared" si="49"/>
        <v>46690</v>
      </c>
      <c r="F144" s="108">
        <f t="shared" si="49"/>
        <v>0</v>
      </c>
      <c r="G144" s="108">
        <f t="shared" si="49"/>
        <v>0</v>
      </c>
    </row>
    <row r="145" spans="1:8" x14ac:dyDescent="0.25">
      <c r="A145" s="109" t="s">
        <v>185</v>
      </c>
      <c r="B145" s="110" t="s">
        <v>326</v>
      </c>
      <c r="C145" s="111">
        <f>SUM(C146)</f>
        <v>0</v>
      </c>
      <c r="D145" s="111">
        <f t="shared" ref="D145:G145" si="50">SUM(D146)</f>
        <v>0</v>
      </c>
      <c r="E145" s="111">
        <f t="shared" si="50"/>
        <v>46690</v>
      </c>
      <c r="F145" s="111">
        <f t="shared" si="50"/>
        <v>0</v>
      </c>
      <c r="G145" s="111">
        <f t="shared" si="50"/>
        <v>0</v>
      </c>
    </row>
    <row r="146" spans="1:8" x14ac:dyDescent="0.25">
      <c r="A146" s="112" t="s">
        <v>213</v>
      </c>
      <c r="B146" s="85" t="s">
        <v>214</v>
      </c>
      <c r="C146" s="113">
        <v>0</v>
      </c>
      <c r="D146" s="114">
        <v>0</v>
      </c>
      <c r="E146" s="113">
        <v>46690</v>
      </c>
      <c r="F146" s="113">
        <v>0</v>
      </c>
      <c r="G146" s="113">
        <v>0</v>
      </c>
    </row>
    <row r="147" spans="1:8" x14ac:dyDescent="0.25">
      <c r="A147" s="106" t="s">
        <v>148</v>
      </c>
      <c r="B147" s="107" t="s">
        <v>149</v>
      </c>
      <c r="C147" s="108">
        <f>SUM(C148)</f>
        <v>0</v>
      </c>
      <c r="D147" s="108">
        <f t="shared" ref="D147:G147" si="51">SUM(D148)</f>
        <v>921720</v>
      </c>
      <c r="E147" s="108">
        <f t="shared" si="51"/>
        <v>700000</v>
      </c>
      <c r="F147" s="108">
        <f t="shared" si="51"/>
        <v>200000</v>
      </c>
      <c r="G147" s="108">
        <f t="shared" si="51"/>
        <v>0</v>
      </c>
    </row>
    <row r="148" spans="1:8" x14ac:dyDescent="0.25">
      <c r="A148" s="109" t="s">
        <v>225</v>
      </c>
      <c r="B148" s="110" t="s">
        <v>226</v>
      </c>
      <c r="C148" s="111">
        <f>SUM(C149)</f>
        <v>0</v>
      </c>
      <c r="D148" s="111">
        <f t="shared" ref="D148:G148" si="52">SUM(D149)</f>
        <v>921720</v>
      </c>
      <c r="E148" s="111">
        <f t="shared" si="52"/>
        <v>700000</v>
      </c>
      <c r="F148" s="111">
        <f t="shared" si="52"/>
        <v>200000</v>
      </c>
      <c r="G148" s="111">
        <f t="shared" si="52"/>
        <v>0</v>
      </c>
    </row>
    <row r="149" spans="1:8" x14ac:dyDescent="0.25">
      <c r="A149" s="112" t="s">
        <v>213</v>
      </c>
      <c r="B149" s="85" t="s">
        <v>214</v>
      </c>
      <c r="C149" s="113">
        <v>0</v>
      </c>
      <c r="D149" s="114">
        <v>921720</v>
      </c>
      <c r="E149" s="113">
        <v>700000</v>
      </c>
      <c r="F149" s="113">
        <v>200000</v>
      </c>
      <c r="G149" s="113">
        <v>0</v>
      </c>
    </row>
    <row r="150" spans="1:8" x14ac:dyDescent="0.25">
      <c r="A150" s="106" t="s">
        <v>323</v>
      </c>
      <c r="B150" s="107" t="s">
        <v>78</v>
      </c>
      <c r="C150" s="108">
        <f>SUM(C151)</f>
        <v>0</v>
      </c>
      <c r="D150" s="108">
        <f t="shared" ref="D150:G151" si="53">SUM(D151)</f>
        <v>165610</v>
      </c>
      <c r="E150" s="108">
        <f t="shared" si="53"/>
        <v>118920</v>
      </c>
      <c r="F150" s="108">
        <f t="shared" si="53"/>
        <v>0</v>
      </c>
      <c r="G150" s="108">
        <f t="shared" si="53"/>
        <v>0</v>
      </c>
    </row>
    <row r="151" spans="1:8" x14ac:dyDescent="0.25">
      <c r="A151" s="109" t="s">
        <v>324</v>
      </c>
      <c r="B151" s="110" t="s">
        <v>325</v>
      </c>
      <c r="C151" s="111">
        <f>SUM(C152)</f>
        <v>0</v>
      </c>
      <c r="D151" s="111">
        <f t="shared" si="53"/>
        <v>165610</v>
      </c>
      <c r="E151" s="111">
        <f t="shared" si="53"/>
        <v>118920</v>
      </c>
      <c r="F151" s="111">
        <f t="shared" si="53"/>
        <v>0</v>
      </c>
      <c r="G151" s="111">
        <f t="shared" si="53"/>
        <v>0</v>
      </c>
    </row>
    <row r="152" spans="1:8" x14ac:dyDescent="0.25">
      <c r="A152" s="112" t="s">
        <v>213</v>
      </c>
      <c r="B152" s="85" t="s">
        <v>214</v>
      </c>
      <c r="C152" s="113">
        <v>0</v>
      </c>
      <c r="D152" s="114">
        <v>165610</v>
      </c>
      <c r="E152" s="113">
        <v>118920</v>
      </c>
      <c r="F152" s="113">
        <v>0</v>
      </c>
      <c r="G152" s="113">
        <v>0</v>
      </c>
    </row>
    <row r="153" spans="1:8" ht="24" x14ac:dyDescent="0.25">
      <c r="A153" s="103" t="s">
        <v>280</v>
      </c>
      <c r="B153" s="104" t="s">
        <v>281</v>
      </c>
      <c r="C153" s="105">
        <f>SUM(C154+C158)</f>
        <v>0</v>
      </c>
      <c r="D153" s="105">
        <f t="shared" ref="D153:G153" si="54">SUM(D154+D158)</f>
        <v>0</v>
      </c>
      <c r="E153" s="105">
        <f t="shared" si="54"/>
        <v>5000</v>
      </c>
      <c r="F153" s="105">
        <f t="shared" si="54"/>
        <v>95000</v>
      </c>
      <c r="G153" s="105">
        <f t="shared" si="54"/>
        <v>0</v>
      </c>
    </row>
    <row r="154" spans="1:8" x14ac:dyDescent="0.25">
      <c r="A154" s="106" t="s">
        <v>183</v>
      </c>
      <c r="B154" s="107" t="s">
        <v>79</v>
      </c>
      <c r="C154" s="108">
        <f>SUM(C155)</f>
        <v>0</v>
      </c>
      <c r="D154" s="108">
        <f t="shared" ref="D154:G154" si="55">SUM(D155)</f>
        <v>0</v>
      </c>
      <c r="E154" s="108">
        <f t="shared" si="55"/>
        <v>5000</v>
      </c>
      <c r="F154" s="108">
        <f t="shared" si="55"/>
        <v>51690</v>
      </c>
      <c r="G154" s="108">
        <f t="shared" si="55"/>
        <v>0</v>
      </c>
    </row>
    <row r="155" spans="1:8" x14ac:dyDescent="0.25">
      <c r="A155" s="109" t="s">
        <v>185</v>
      </c>
      <c r="B155" s="110" t="s">
        <v>326</v>
      </c>
      <c r="C155" s="111">
        <f>SUM(C156:C157)</f>
        <v>0</v>
      </c>
      <c r="D155" s="111">
        <f t="shared" ref="D155:G155" si="56">SUM(D156:D157)</f>
        <v>0</v>
      </c>
      <c r="E155" s="111">
        <f t="shared" si="56"/>
        <v>5000</v>
      </c>
      <c r="F155" s="111">
        <f t="shared" si="56"/>
        <v>51690</v>
      </c>
      <c r="G155" s="111">
        <f t="shared" si="56"/>
        <v>0</v>
      </c>
    </row>
    <row r="156" spans="1:8" x14ac:dyDescent="0.25">
      <c r="A156" s="112">
        <v>3232</v>
      </c>
      <c r="B156" s="85" t="s">
        <v>165</v>
      </c>
      <c r="C156" s="113">
        <v>0</v>
      </c>
      <c r="D156" s="114">
        <v>0</v>
      </c>
      <c r="E156" s="113">
        <v>0</v>
      </c>
      <c r="F156" s="113">
        <v>0</v>
      </c>
      <c r="G156" s="113">
        <v>0</v>
      </c>
    </row>
    <row r="157" spans="1:8" x14ac:dyDescent="0.25">
      <c r="A157" s="112" t="s">
        <v>110</v>
      </c>
      <c r="B157" s="85" t="s">
        <v>168</v>
      </c>
      <c r="C157" s="113">
        <v>0</v>
      </c>
      <c r="D157" s="114">
        <v>0</v>
      </c>
      <c r="E157" s="113">
        <v>5000</v>
      </c>
      <c r="F157" s="113">
        <v>51690</v>
      </c>
      <c r="G157" s="113">
        <v>0</v>
      </c>
    </row>
    <row r="158" spans="1:8" x14ac:dyDescent="0.25">
      <c r="A158" s="106" t="s">
        <v>323</v>
      </c>
      <c r="B158" s="107" t="s">
        <v>78</v>
      </c>
      <c r="C158" s="108">
        <f>SUM(C159)</f>
        <v>0</v>
      </c>
      <c r="D158" s="108">
        <f t="shared" ref="D158:G158" si="57">SUM(D159)</f>
        <v>0</v>
      </c>
      <c r="E158" s="108">
        <f t="shared" si="57"/>
        <v>0</v>
      </c>
      <c r="F158" s="108">
        <f t="shared" si="57"/>
        <v>43310</v>
      </c>
      <c r="G158" s="108">
        <f t="shared" si="57"/>
        <v>0</v>
      </c>
    </row>
    <row r="159" spans="1:8" x14ac:dyDescent="0.25">
      <c r="A159" s="109" t="s">
        <v>324</v>
      </c>
      <c r="B159" s="110" t="s">
        <v>325</v>
      </c>
      <c r="C159" s="111">
        <f>SUM(C160:C161)</f>
        <v>0</v>
      </c>
      <c r="D159" s="111">
        <f t="shared" ref="D159:G159" si="58">SUM(D160:D161)</f>
        <v>0</v>
      </c>
      <c r="E159" s="111">
        <f t="shared" si="58"/>
        <v>0</v>
      </c>
      <c r="F159" s="111">
        <f t="shared" si="58"/>
        <v>43310</v>
      </c>
      <c r="G159" s="111">
        <f t="shared" si="58"/>
        <v>0</v>
      </c>
    </row>
    <row r="160" spans="1:8" x14ac:dyDescent="0.25">
      <c r="A160" s="112">
        <v>3232</v>
      </c>
      <c r="B160" s="85" t="s">
        <v>165</v>
      </c>
      <c r="C160" s="113">
        <v>0</v>
      </c>
      <c r="D160" s="114">
        <v>0</v>
      </c>
      <c r="E160" s="113">
        <v>0</v>
      </c>
      <c r="F160" s="113">
        <v>0</v>
      </c>
      <c r="G160" s="113">
        <v>0</v>
      </c>
      <c r="H160" s="113"/>
    </row>
    <row r="161" spans="1:7" x14ac:dyDescent="0.25">
      <c r="A161" s="112" t="s">
        <v>110</v>
      </c>
      <c r="B161" s="85" t="s">
        <v>168</v>
      </c>
      <c r="C161" s="113">
        <v>0</v>
      </c>
      <c r="D161" s="114">
        <v>0</v>
      </c>
      <c r="E161" s="113">
        <v>0</v>
      </c>
      <c r="F161" s="113">
        <v>43310</v>
      </c>
      <c r="G161" s="113">
        <v>0</v>
      </c>
    </row>
    <row r="162" spans="1:7" x14ac:dyDescent="0.25">
      <c r="A162" s="100" t="s">
        <v>229</v>
      </c>
      <c r="B162" s="101" t="s">
        <v>230</v>
      </c>
      <c r="C162" s="102">
        <f>SUM(C163+C177+C192)</f>
        <v>51989</v>
      </c>
      <c r="D162" s="102">
        <f t="shared" ref="D162:G162" si="59">SUM(D163+D177+D192)</f>
        <v>51050</v>
      </c>
      <c r="E162" s="102">
        <f>SUM(E163+E177+E192)</f>
        <v>98700</v>
      </c>
      <c r="F162" s="102">
        <f t="shared" si="59"/>
        <v>98700</v>
      </c>
      <c r="G162" s="102">
        <f t="shared" si="59"/>
        <v>98700</v>
      </c>
    </row>
    <row r="163" spans="1:7" ht="24" x14ac:dyDescent="0.25">
      <c r="A163" s="103" t="s">
        <v>231</v>
      </c>
      <c r="B163" s="104" t="s">
        <v>232</v>
      </c>
      <c r="C163" s="105">
        <f>SUM(C164+C171)</f>
        <v>45705</v>
      </c>
      <c r="D163" s="105">
        <f t="shared" ref="D163:G163" si="60">SUM(D164+D171)</f>
        <v>42000</v>
      </c>
      <c r="E163" s="105">
        <f t="shared" si="60"/>
        <v>18000</v>
      </c>
      <c r="F163" s="105">
        <f t="shared" si="60"/>
        <v>18000</v>
      </c>
      <c r="G163" s="105">
        <f t="shared" si="60"/>
        <v>18000</v>
      </c>
    </row>
    <row r="164" spans="1:7" x14ac:dyDescent="0.25">
      <c r="A164" s="106" t="s">
        <v>142</v>
      </c>
      <c r="B164" s="107" t="s">
        <v>18</v>
      </c>
      <c r="C164" s="108">
        <f>SUM(C165)</f>
        <v>42528</v>
      </c>
      <c r="D164" s="108">
        <f t="shared" ref="D164:G164" si="61">SUM(D165)</f>
        <v>38000</v>
      </c>
      <c r="E164" s="108">
        <f t="shared" si="61"/>
        <v>13000</v>
      </c>
      <c r="F164" s="108">
        <f t="shared" si="61"/>
        <v>13000</v>
      </c>
      <c r="G164" s="108">
        <f t="shared" si="61"/>
        <v>13000</v>
      </c>
    </row>
    <row r="165" spans="1:7" x14ac:dyDescent="0.25">
      <c r="A165" s="109" t="s">
        <v>143</v>
      </c>
      <c r="B165" s="110" t="s">
        <v>144</v>
      </c>
      <c r="C165" s="111">
        <f>SUM(C166:C170)</f>
        <v>42528</v>
      </c>
      <c r="D165" s="111">
        <f t="shared" ref="D165:G165" si="62">SUM(D166:D170)</f>
        <v>38000</v>
      </c>
      <c r="E165" s="111">
        <f t="shared" si="62"/>
        <v>13000</v>
      </c>
      <c r="F165" s="111">
        <f t="shared" si="62"/>
        <v>13000</v>
      </c>
      <c r="G165" s="111">
        <f t="shared" si="62"/>
        <v>13000</v>
      </c>
    </row>
    <row r="166" spans="1:7" x14ac:dyDescent="0.25">
      <c r="A166" s="112" t="s">
        <v>94</v>
      </c>
      <c r="B166" s="85" t="s">
        <v>160</v>
      </c>
      <c r="C166" s="113">
        <v>460</v>
      </c>
      <c r="D166" s="114">
        <v>2000</v>
      </c>
      <c r="E166" s="113">
        <v>2000</v>
      </c>
      <c r="F166" s="113">
        <v>2000</v>
      </c>
      <c r="G166" s="113">
        <v>2000</v>
      </c>
    </row>
    <row r="167" spans="1:7" x14ac:dyDescent="0.25">
      <c r="A167" s="112" t="s">
        <v>110</v>
      </c>
      <c r="B167" s="85" t="s">
        <v>168</v>
      </c>
      <c r="C167" s="113">
        <v>31997</v>
      </c>
      <c r="D167" s="114">
        <v>15000</v>
      </c>
      <c r="E167" s="113">
        <v>7000</v>
      </c>
      <c r="F167" s="113">
        <v>7000</v>
      </c>
      <c r="G167" s="113">
        <v>7000</v>
      </c>
    </row>
    <row r="168" spans="1:7" x14ac:dyDescent="0.25">
      <c r="A168" s="112" t="s">
        <v>102</v>
      </c>
      <c r="B168" s="85" t="s">
        <v>170</v>
      </c>
      <c r="C168" s="113">
        <v>9241</v>
      </c>
      <c r="D168" s="114">
        <v>20000</v>
      </c>
      <c r="E168" s="113">
        <v>2000</v>
      </c>
      <c r="F168" s="113">
        <v>2000</v>
      </c>
      <c r="G168" s="113">
        <v>2000</v>
      </c>
    </row>
    <row r="169" spans="1:7" x14ac:dyDescent="0.25">
      <c r="A169" s="112" t="s">
        <v>175</v>
      </c>
      <c r="B169" s="85" t="s">
        <v>176</v>
      </c>
      <c r="C169" s="113">
        <v>0</v>
      </c>
      <c r="D169" s="114">
        <v>0</v>
      </c>
      <c r="E169" s="113">
        <v>1000</v>
      </c>
      <c r="F169" s="113">
        <v>1000</v>
      </c>
      <c r="G169" s="113">
        <v>1000</v>
      </c>
    </row>
    <row r="170" spans="1:7" x14ac:dyDescent="0.25">
      <c r="A170" s="112" t="s">
        <v>106</v>
      </c>
      <c r="B170" s="85" t="s">
        <v>179</v>
      </c>
      <c r="C170" s="113">
        <v>830</v>
      </c>
      <c r="D170" s="114">
        <v>1000</v>
      </c>
      <c r="E170" s="113">
        <v>1000</v>
      </c>
      <c r="F170" s="113">
        <v>1000</v>
      </c>
      <c r="G170" s="113">
        <v>1000</v>
      </c>
    </row>
    <row r="171" spans="1:7" x14ac:dyDescent="0.25">
      <c r="A171" s="106" t="s">
        <v>195</v>
      </c>
      <c r="B171" s="107" t="s">
        <v>36</v>
      </c>
      <c r="C171" s="108">
        <f>SUM(C172)</f>
        <v>3177</v>
      </c>
      <c r="D171" s="108">
        <f t="shared" ref="D171:G171" si="63">SUM(D172)</f>
        <v>4000</v>
      </c>
      <c r="E171" s="108">
        <f t="shared" si="63"/>
        <v>5000</v>
      </c>
      <c r="F171" s="108">
        <f t="shared" si="63"/>
        <v>5000</v>
      </c>
      <c r="G171" s="108">
        <f t="shared" si="63"/>
        <v>5000</v>
      </c>
    </row>
    <row r="172" spans="1:7" x14ac:dyDescent="0.25">
      <c r="A172" s="109" t="s">
        <v>196</v>
      </c>
      <c r="B172" s="110" t="s">
        <v>197</v>
      </c>
      <c r="C172" s="111">
        <f>SUM(C173:C176)</f>
        <v>3177</v>
      </c>
      <c r="D172" s="111">
        <f t="shared" ref="D172:G172" si="64">SUM(D173:D176)</f>
        <v>4000</v>
      </c>
      <c r="E172" s="111">
        <f t="shared" si="64"/>
        <v>5000</v>
      </c>
      <c r="F172" s="111">
        <f t="shared" si="64"/>
        <v>5000</v>
      </c>
      <c r="G172" s="111">
        <f t="shared" si="64"/>
        <v>5000</v>
      </c>
    </row>
    <row r="173" spans="1:7" x14ac:dyDescent="0.25">
      <c r="A173" s="112" t="s">
        <v>94</v>
      </c>
      <c r="B173" s="85" t="s">
        <v>160</v>
      </c>
      <c r="C173" s="113">
        <v>889</v>
      </c>
      <c r="D173" s="114">
        <v>1000</v>
      </c>
      <c r="E173" s="113">
        <v>1000</v>
      </c>
      <c r="F173" s="113">
        <v>1000</v>
      </c>
      <c r="G173" s="113">
        <v>1000</v>
      </c>
    </row>
    <row r="174" spans="1:7" x14ac:dyDescent="0.25">
      <c r="A174" s="112" t="s">
        <v>110</v>
      </c>
      <c r="B174" s="85" t="s">
        <v>168</v>
      </c>
      <c r="C174" s="113">
        <v>1300</v>
      </c>
      <c r="D174" s="114">
        <v>2000</v>
      </c>
      <c r="E174" s="113">
        <v>3000</v>
      </c>
      <c r="F174" s="113">
        <v>3000</v>
      </c>
      <c r="G174" s="113">
        <v>3000</v>
      </c>
    </row>
    <row r="175" spans="1:7" x14ac:dyDescent="0.25">
      <c r="A175" s="112" t="s">
        <v>175</v>
      </c>
      <c r="B175" s="85" t="s">
        <v>176</v>
      </c>
      <c r="C175" s="113">
        <v>888</v>
      </c>
      <c r="D175" s="114">
        <v>0</v>
      </c>
      <c r="E175" s="113">
        <v>0</v>
      </c>
      <c r="F175" s="113">
        <v>0</v>
      </c>
      <c r="G175" s="113">
        <v>0</v>
      </c>
    </row>
    <row r="176" spans="1:7" x14ac:dyDescent="0.25">
      <c r="A176" s="112" t="s">
        <v>106</v>
      </c>
      <c r="B176" s="85" t="s">
        <v>179</v>
      </c>
      <c r="C176" s="113">
        <v>100</v>
      </c>
      <c r="D176" s="114">
        <v>1000</v>
      </c>
      <c r="E176" s="113">
        <v>1000</v>
      </c>
      <c r="F176" s="113">
        <v>1000</v>
      </c>
      <c r="G176" s="113">
        <v>1000</v>
      </c>
    </row>
    <row r="177" spans="1:7" ht="24" x14ac:dyDescent="0.25">
      <c r="A177" s="103" t="s">
        <v>270</v>
      </c>
      <c r="B177" s="104" t="s">
        <v>271</v>
      </c>
      <c r="C177" s="105">
        <f>SUM(C178+C184+C189)</f>
        <v>6284</v>
      </c>
      <c r="D177" s="105">
        <f t="shared" ref="D177:G177" si="65">SUM(D178+D184+D189)</f>
        <v>0</v>
      </c>
      <c r="E177" s="105">
        <f t="shared" si="65"/>
        <v>7100</v>
      </c>
      <c r="F177" s="105">
        <f t="shared" si="65"/>
        <v>7100</v>
      </c>
      <c r="G177" s="105">
        <f t="shared" si="65"/>
        <v>7100</v>
      </c>
    </row>
    <row r="178" spans="1:7" x14ac:dyDescent="0.25">
      <c r="A178" s="106" t="s">
        <v>142</v>
      </c>
      <c r="B178" s="107" t="s">
        <v>18</v>
      </c>
      <c r="C178" s="108">
        <f>SUM(C179)</f>
        <v>2573</v>
      </c>
      <c r="D178" s="108">
        <f t="shared" ref="D178:G178" si="66">SUM(D179)</f>
        <v>0</v>
      </c>
      <c r="E178" s="108">
        <f t="shared" si="66"/>
        <v>2400</v>
      </c>
      <c r="F178" s="108">
        <f t="shared" si="66"/>
        <v>2400</v>
      </c>
      <c r="G178" s="108">
        <f t="shared" si="66"/>
        <v>2400</v>
      </c>
    </row>
    <row r="179" spans="1:7" x14ac:dyDescent="0.25">
      <c r="A179" s="109" t="s">
        <v>143</v>
      </c>
      <c r="B179" s="110" t="s">
        <v>144</v>
      </c>
      <c r="C179" s="111">
        <f>SUM(C180:C183)</f>
        <v>2573</v>
      </c>
      <c r="D179" s="111">
        <f t="shared" ref="D179:G179" si="67">SUM(D180:D183)</f>
        <v>0</v>
      </c>
      <c r="E179" s="111">
        <f t="shared" si="67"/>
        <v>2400</v>
      </c>
      <c r="F179" s="111">
        <f t="shared" si="67"/>
        <v>2400</v>
      </c>
      <c r="G179" s="111">
        <f t="shared" si="67"/>
        <v>2400</v>
      </c>
    </row>
    <row r="180" spans="1:7" x14ac:dyDescent="0.25">
      <c r="A180" s="112" t="s">
        <v>110</v>
      </c>
      <c r="B180" s="85" t="s">
        <v>168</v>
      </c>
      <c r="C180" s="113">
        <v>578</v>
      </c>
      <c r="D180" s="114">
        <v>0</v>
      </c>
      <c r="E180" s="113">
        <v>0</v>
      </c>
      <c r="F180" s="113">
        <v>0</v>
      </c>
      <c r="G180" s="113">
        <v>0</v>
      </c>
    </row>
    <row r="181" spans="1:7" x14ac:dyDescent="0.25">
      <c r="A181" s="112" t="s">
        <v>102</v>
      </c>
      <c r="B181" s="85" t="s">
        <v>170</v>
      </c>
      <c r="C181" s="113">
        <v>265</v>
      </c>
      <c r="D181" s="114">
        <v>0</v>
      </c>
      <c r="E181" s="113">
        <v>0</v>
      </c>
      <c r="F181" s="113">
        <v>0</v>
      </c>
      <c r="G181" s="113">
        <v>0</v>
      </c>
    </row>
    <row r="182" spans="1:7" x14ac:dyDescent="0.25">
      <c r="A182" s="112">
        <v>3241</v>
      </c>
      <c r="B182" s="85" t="s">
        <v>171</v>
      </c>
      <c r="C182" s="113">
        <v>0</v>
      </c>
      <c r="D182" s="114">
        <v>0</v>
      </c>
      <c r="E182" s="113">
        <v>1400</v>
      </c>
      <c r="F182" s="113">
        <v>1400</v>
      </c>
      <c r="G182" s="113">
        <v>1400</v>
      </c>
    </row>
    <row r="183" spans="1:7" x14ac:dyDescent="0.25">
      <c r="A183" s="112" t="s">
        <v>175</v>
      </c>
      <c r="B183" s="85" t="s">
        <v>176</v>
      </c>
      <c r="C183" s="113">
        <v>1730</v>
      </c>
      <c r="D183" s="114">
        <v>0</v>
      </c>
      <c r="E183" s="113">
        <v>1000</v>
      </c>
      <c r="F183" s="113">
        <v>1000</v>
      </c>
      <c r="G183" s="113">
        <v>1000</v>
      </c>
    </row>
    <row r="184" spans="1:7" x14ac:dyDescent="0.25">
      <c r="A184" s="106" t="s">
        <v>195</v>
      </c>
      <c r="B184" s="107" t="s">
        <v>36</v>
      </c>
      <c r="C184" s="108">
        <f>SUM(C185)</f>
        <v>2391</v>
      </c>
      <c r="D184" s="108">
        <f t="shared" ref="D184:G184" si="68">SUM(D185)</f>
        <v>0</v>
      </c>
      <c r="E184" s="108">
        <f t="shared" si="68"/>
        <v>2700</v>
      </c>
      <c r="F184" s="108">
        <f t="shared" si="68"/>
        <v>2700</v>
      </c>
      <c r="G184" s="108">
        <f t="shared" si="68"/>
        <v>2700</v>
      </c>
    </row>
    <row r="185" spans="1:7" x14ac:dyDescent="0.25">
      <c r="A185" s="109" t="s">
        <v>196</v>
      </c>
      <c r="B185" s="110" t="s">
        <v>197</v>
      </c>
      <c r="C185" s="111">
        <f>SUM(C186:C188)</f>
        <v>2391</v>
      </c>
      <c r="D185" s="111">
        <f t="shared" ref="D185:G185" si="69">SUM(D186:D188)</f>
        <v>0</v>
      </c>
      <c r="E185" s="111">
        <f t="shared" si="69"/>
        <v>2700</v>
      </c>
      <c r="F185" s="111">
        <f t="shared" si="69"/>
        <v>2700</v>
      </c>
      <c r="G185" s="111">
        <f t="shared" si="69"/>
        <v>2700</v>
      </c>
    </row>
    <row r="186" spans="1:7" x14ac:dyDescent="0.25">
      <c r="A186" s="112" t="s">
        <v>102</v>
      </c>
      <c r="B186" s="85" t="s">
        <v>170</v>
      </c>
      <c r="C186" s="113">
        <v>0</v>
      </c>
      <c r="D186" s="114">
        <v>0</v>
      </c>
      <c r="E186" s="113">
        <v>500</v>
      </c>
      <c r="F186" s="113">
        <v>500</v>
      </c>
      <c r="G186" s="113">
        <v>500</v>
      </c>
    </row>
    <row r="187" spans="1:7" x14ac:dyDescent="0.25">
      <c r="A187" s="112" t="s">
        <v>111</v>
      </c>
      <c r="B187" s="85" t="s">
        <v>171</v>
      </c>
      <c r="C187" s="113">
        <v>1890</v>
      </c>
      <c r="D187" s="114">
        <v>0</v>
      </c>
      <c r="E187" s="113">
        <v>1000</v>
      </c>
      <c r="F187" s="113">
        <v>1000</v>
      </c>
      <c r="G187" s="113">
        <v>1000</v>
      </c>
    </row>
    <row r="188" spans="1:7" x14ac:dyDescent="0.25">
      <c r="A188" s="112" t="s">
        <v>175</v>
      </c>
      <c r="B188" s="85" t="s">
        <v>176</v>
      </c>
      <c r="C188" s="113">
        <v>501</v>
      </c>
      <c r="D188" s="114">
        <v>0</v>
      </c>
      <c r="E188" s="113">
        <v>1200</v>
      </c>
      <c r="F188" s="113">
        <v>1200</v>
      </c>
      <c r="G188" s="113">
        <v>1200</v>
      </c>
    </row>
    <row r="189" spans="1:7" x14ac:dyDescent="0.25">
      <c r="A189" s="106" t="s">
        <v>148</v>
      </c>
      <c r="B189" s="107" t="s">
        <v>149</v>
      </c>
      <c r="C189" s="108">
        <f>SUM(C190)</f>
        <v>1320</v>
      </c>
      <c r="D189" s="108">
        <f t="shared" ref="D189:G190" si="70">SUM(D190)</f>
        <v>0</v>
      </c>
      <c r="E189" s="108">
        <f t="shared" si="70"/>
        <v>2000</v>
      </c>
      <c r="F189" s="108">
        <f t="shared" si="70"/>
        <v>2000</v>
      </c>
      <c r="G189" s="108">
        <f t="shared" si="70"/>
        <v>2000</v>
      </c>
    </row>
    <row r="190" spans="1:7" x14ac:dyDescent="0.25">
      <c r="A190" s="109" t="s">
        <v>237</v>
      </c>
      <c r="B190" s="110" t="s">
        <v>238</v>
      </c>
      <c r="C190" s="111">
        <f>SUM(C191)</f>
        <v>1320</v>
      </c>
      <c r="D190" s="111">
        <f t="shared" si="70"/>
        <v>0</v>
      </c>
      <c r="E190" s="111">
        <f t="shared" si="70"/>
        <v>2000</v>
      </c>
      <c r="F190" s="111">
        <f t="shared" si="70"/>
        <v>2000</v>
      </c>
      <c r="G190" s="111">
        <f t="shared" si="70"/>
        <v>2000</v>
      </c>
    </row>
    <row r="191" spans="1:7" x14ac:dyDescent="0.25">
      <c r="A191" s="112" t="s">
        <v>110</v>
      </c>
      <c r="B191" s="85" t="s">
        <v>168</v>
      </c>
      <c r="C191" s="113">
        <v>1320</v>
      </c>
      <c r="D191" s="114">
        <v>0</v>
      </c>
      <c r="E191" s="113">
        <v>2000</v>
      </c>
      <c r="F191" s="113">
        <v>2000</v>
      </c>
      <c r="G191" s="113">
        <v>2000</v>
      </c>
    </row>
    <row r="192" spans="1:7" ht="24" x14ac:dyDescent="0.25">
      <c r="A192" s="103" t="s">
        <v>233</v>
      </c>
      <c r="B192" s="104" t="s">
        <v>234</v>
      </c>
      <c r="C192" s="105">
        <f>SUM(C193+C196+C203+C208)</f>
        <v>0</v>
      </c>
      <c r="D192" s="105">
        <f t="shared" ref="D192:G192" si="71">SUM(D193+D196+D203+D208)</f>
        <v>9050</v>
      </c>
      <c r="E192" s="105">
        <f t="shared" si="71"/>
        <v>73600</v>
      </c>
      <c r="F192" s="105">
        <f t="shared" si="71"/>
        <v>73600</v>
      </c>
      <c r="G192" s="105">
        <f t="shared" si="71"/>
        <v>73600</v>
      </c>
    </row>
    <row r="193" spans="1:7" x14ac:dyDescent="0.25">
      <c r="A193" s="106" t="s">
        <v>142</v>
      </c>
      <c r="B193" s="107" t="s">
        <v>18</v>
      </c>
      <c r="C193" s="108">
        <f>SUM(C194)</f>
        <v>0</v>
      </c>
      <c r="D193" s="108">
        <f t="shared" ref="D193:G194" si="72">SUM(D194)</f>
        <v>0</v>
      </c>
      <c r="E193" s="108">
        <f t="shared" si="72"/>
        <v>5000</v>
      </c>
      <c r="F193" s="108">
        <f t="shared" si="72"/>
        <v>5000</v>
      </c>
      <c r="G193" s="108">
        <f t="shared" si="72"/>
        <v>5000</v>
      </c>
    </row>
    <row r="194" spans="1:7" x14ac:dyDescent="0.25">
      <c r="A194" s="109" t="s">
        <v>143</v>
      </c>
      <c r="B194" s="110" t="s">
        <v>144</v>
      </c>
      <c r="C194" s="111">
        <f>SUM(C195)</f>
        <v>0</v>
      </c>
      <c r="D194" s="111">
        <f t="shared" si="72"/>
        <v>0</v>
      </c>
      <c r="E194" s="111">
        <f t="shared" si="72"/>
        <v>5000</v>
      </c>
      <c r="F194" s="111">
        <f t="shared" si="72"/>
        <v>5000</v>
      </c>
      <c r="G194" s="111">
        <f t="shared" si="72"/>
        <v>5000</v>
      </c>
    </row>
    <row r="195" spans="1:7" x14ac:dyDescent="0.25">
      <c r="A195" s="112" t="s">
        <v>110</v>
      </c>
      <c r="B195" s="85" t="s">
        <v>168</v>
      </c>
      <c r="C195" s="113">
        <v>0</v>
      </c>
      <c r="D195" s="114">
        <v>0</v>
      </c>
      <c r="E195" s="113">
        <v>5000</v>
      </c>
      <c r="F195" s="113">
        <v>5000</v>
      </c>
      <c r="G195" s="113">
        <v>5000</v>
      </c>
    </row>
    <row r="196" spans="1:7" x14ac:dyDescent="0.25">
      <c r="A196" s="106" t="s">
        <v>195</v>
      </c>
      <c r="B196" s="107" t="s">
        <v>36</v>
      </c>
      <c r="C196" s="108">
        <f>SUM(C197)</f>
        <v>0</v>
      </c>
      <c r="D196" s="108">
        <f t="shared" ref="D196:G196" si="73">SUM(D197)</f>
        <v>2400</v>
      </c>
      <c r="E196" s="108">
        <f t="shared" si="73"/>
        <v>3600</v>
      </c>
      <c r="F196" s="108">
        <f t="shared" si="73"/>
        <v>3600</v>
      </c>
      <c r="G196" s="108">
        <f t="shared" si="73"/>
        <v>3600</v>
      </c>
    </row>
    <row r="197" spans="1:7" x14ac:dyDescent="0.25">
      <c r="A197" s="109" t="s">
        <v>196</v>
      </c>
      <c r="B197" s="110" t="s">
        <v>197</v>
      </c>
      <c r="C197" s="111">
        <f>SUM(C198:C202)</f>
        <v>0</v>
      </c>
      <c r="D197" s="111">
        <f t="shared" ref="D197:G197" si="74">SUM(D198:D202)</f>
        <v>2400</v>
      </c>
      <c r="E197" s="111">
        <f t="shared" si="74"/>
        <v>3600</v>
      </c>
      <c r="F197" s="111">
        <f t="shared" si="74"/>
        <v>3600</v>
      </c>
      <c r="G197" s="111">
        <f t="shared" si="74"/>
        <v>3600</v>
      </c>
    </row>
    <row r="198" spans="1:7" x14ac:dyDescent="0.25">
      <c r="A198" s="112" t="s">
        <v>94</v>
      </c>
      <c r="B198" s="85" t="s">
        <v>160</v>
      </c>
      <c r="C198" s="113">
        <v>0</v>
      </c>
      <c r="D198" s="114">
        <v>200</v>
      </c>
      <c r="E198" s="113">
        <v>300</v>
      </c>
      <c r="F198" s="113">
        <v>300</v>
      </c>
      <c r="G198" s="113">
        <v>300</v>
      </c>
    </row>
    <row r="199" spans="1:7" x14ac:dyDescent="0.25">
      <c r="A199" s="112" t="s">
        <v>110</v>
      </c>
      <c r="B199" s="85" t="s">
        <v>168</v>
      </c>
      <c r="C199" s="113">
        <v>0</v>
      </c>
      <c r="D199" s="114">
        <v>500</v>
      </c>
      <c r="E199" s="113">
        <v>2000</v>
      </c>
      <c r="F199" s="113">
        <v>2000</v>
      </c>
      <c r="G199" s="113">
        <v>2000</v>
      </c>
    </row>
    <row r="200" spans="1:7" x14ac:dyDescent="0.25">
      <c r="A200" s="112" t="s">
        <v>102</v>
      </c>
      <c r="B200" s="85" t="s">
        <v>170</v>
      </c>
      <c r="C200" s="113">
        <v>0</v>
      </c>
      <c r="D200" s="114">
        <v>1000</v>
      </c>
      <c r="E200" s="113">
        <v>600</v>
      </c>
      <c r="F200" s="113">
        <v>600</v>
      </c>
      <c r="G200" s="113">
        <v>600</v>
      </c>
    </row>
    <row r="201" spans="1:7" x14ac:dyDescent="0.25">
      <c r="A201" s="112" t="s">
        <v>175</v>
      </c>
      <c r="B201" s="85" t="s">
        <v>176</v>
      </c>
      <c r="C201" s="113">
        <v>0</v>
      </c>
      <c r="D201" s="114">
        <v>0</v>
      </c>
      <c r="E201" s="113">
        <v>0</v>
      </c>
      <c r="F201" s="113">
        <v>0</v>
      </c>
      <c r="G201" s="113">
        <v>0</v>
      </c>
    </row>
    <row r="202" spans="1:7" x14ac:dyDescent="0.25">
      <c r="A202" s="112" t="s">
        <v>106</v>
      </c>
      <c r="B202" s="85" t="s">
        <v>179</v>
      </c>
      <c r="C202" s="113">
        <v>0</v>
      </c>
      <c r="D202" s="114">
        <v>700</v>
      </c>
      <c r="E202" s="113">
        <v>700</v>
      </c>
      <c r="F202" s="113">
        <v>700</v>
      </c>
      <c r="G202" s="113">
        <v>700</v>
      </c>
    </row>
    <row r="203" spans="1:7" x14ac:dyDescent="0.25">
      <c r="A203" s="106" t="s">
        <v>183</v>
      </c>
      <c r="B203" s="107" t="s">
        <v>184</v>
      </c>
      <c r="C203" s="108">
        <f>SUM(C204)</f>
        <v>0</v>
      </c>
      <c r="D203" s="108">
        <f t="shared" ref="D203:G203" si="75">SUM(D204)</f>
        <v>3400</v>
      </c>
      <c r="E203" s="108">
        <f t="shared" si="75"/>
        <v>0</v>
      </c>
      <c r="F203" s="108">
        <f t="shared" si="75"/>
        <v>0</v>
      </c>
      <c r="G203" s="108">
        <f t="shared" si="75"/>
        <v>0</v>
      </c>
    </row>
    <row r="204" spans="1:7" x14ac:dyDescent="0.25">
      <c r="A204" s="109" t="s">
        <v>235</v>
      </c>
      <c r="B204" s="110" t="s">
        <v>236</v>
      </c>
      <c r="C204" s="111">
        <f>SUM(C205:C207)</f>
        <v>0</v>
      </c>
      <c r="D204" s="111">
        <f t="shared" ref="D204:G204" si="76">SUM(D205:D207)</f>
        <v>3400</v>
      </c>
      <c r="E204" s="111">
        <f t="shared" si="76"/>
        <v>0</v>
      </c>
      <c r="F204" s="111">
        <f t="shared" si="76"/>
        <v>0</v>
      </c>
      <c r="G204" s="111">
        <f t="shared" si="76"/>
        <v>0</v>
      </c>
    </row>
    <row r="205" spans="1:7" x14ac:dyDescent="0.25">
      <c r="A205" s="112" t="s">
        <v>94</v>
      </c>
      <c r="B205" s="85" t="s">
        <v>160</v>
      </c>
      <c r="C205" s="113">
        <v>0</v>
      </c>
      <c r="D205" s="114">
        <v>300</v>
      </c>
      <c r="E205" s="113">
        <v>0</v>
      </c>
      <c r="F205" s="113">
        <v>0</v>
      </c>
      <c r="G205" s="113">
        <v>0</v>
      </c>
    </row>
    <row r="206" spans="1:7" x14ac:dyDescent="0.25">
      <c r="A206" s="112" t="s">
        <v>110</v>
      </c>
      <c r="B206" s="85" t="s">
        <v>168</v>
      </c>
      <c r="C206" s="113">
        <v>0</v>
      </c>
      <c r="D206" s="114">
        <v>1600</v>
      </c>
      <c r="E206" s="113">
        <v>0</v>
      </c>
      <c r="F206" s="113">
        <v>0</v>
      </c>
      <c r="G206" s="113">
        <v>0</v>
      </c>
    </row>
    <row r="207" spans="1:7" x14ac:dyDescent="0.25">
      <c r="A207" s="112" t="s">
        <v>102</v>
      </c>
      <c r="B207" s="85" t="s">
        <v>170</v>
      </c>
      <c r="C207" s="113">
        <v>0</v>
      </c>
      <c r="D207" s="114">
        <v>1500</v>
      </c>
      <c r="E207" s="113">
        <v>0</v>
      </c>
      <c r="F207" s="113">
        <v>0</v>
      </c>
      <c r="G207" s="113">
        <v>0</v>
      </c>
    </row>
    <row r="208" spans="1:7" x14ac:dyDescent="0.25">
      <c r="A208" s="106" t="s">
        <v>148</v>
      </c>
      <c r="B208" s="107" t="s">
        <v>149</v>
      </c>
      <c r="C208" s="108">
        <f>SUM(C209+C212+C217)</f>
        <v>0</v>
      </c>
      <c r="D208" s="108">
        <f t="shared" ref="D208:G208" si="77">SUM(D209+D212+D217)</f>
        <v>3250</v>
      </c>
      <c r="E208" s="108">
        <f t="shared" si="77"/>
        <v>65000</v>
      </c>
      <c r="F208" s="108">
        <f t="shared" si="77"/>
        <v>65000</v>
      </c>
      <c r="G208" s="108">
        <f t="shared" si="77"/>
        <v>65000</v>
      </c>
    </row>
    <row r="209" spans="1:7" x14ac:dyDescent="0.25">
      <c r="A209" s="109" t="s">
        <v>150</v>
      </c>
      <c r="B209" s="110" t="s">
        <v>151</v>
      </c>
      <c r="C209" s="111">
        <f>SUM(C210:C211)</f>
        <v>0</v>
      </c>
      <c r="D209" s="111">
        <f t="shared" ref="D209:G209" si="78">SUM(D210:D211)</f>
        <v>0</v>
      </c>
      <c r="E209" s="111">
        <f t="shared" si="78"/>
        <v>5000</v>
      </c>
      <c r="F209" s="111">
        <f t="shared" si="78"/>
        <v>5000</v>
      </c>
      <c r="G209" s="111">
        <f t="shared" si="78"/>
        <v>5000</v>
      </c>
    </row>
    <row r="210" spans="1:7" x14ac:dyDescent="0.25">
      <c r="A210" s="112" t="s">
        <v>110</v>
      </c>
      <c r="B210" s="85" t="s">
        <v>168</v>
      </c>
      <c r="C210" s="113">
        <v>0</v>
      </c>
      <c r="D210" s="114">
        <v>0</v>
      </c>
      <c r="E210" s="113">
        <v>5000</v>
      </c>
      <c r="F210" s="113">
        <v>5000</v>
      </c>
      <c r="G210" s="113">
        <v>5000</v>
      </c>
    </row>
    <row r="211" spans="1:7" x14ac:dyDescent="0.25">
      <c r="A211" s="112" t="s">
        <v>111</v>
      </c>
      <c r="B211" s="85" t="s">
        <v>171</v>
      </c>
      <c r="C211" s="113">
        <v>0</v>
      </c>
      <c r="D211" s="114">
        <v>0</v>
      </c>
      <c r="E211" s="113">
        <v>0</v>
      </c>
      <c r="F211" s="113">
        <v>0</v>
      </c>
      <c r="G211" s="113">
        <v>0</v>
      </c>
    </row>
    <row r="212" spans="1:7" x14ac:dyDescent="0.25">
      <c r="A212" s="109" t="s">
        <v>237</v>
      </c>
      <c r="B212" s="110" t="s">
        <v>238</v>
      </c>
      <c r="C212" s="111">
        <f>SUM(C213:C216)</f>
        <v>0</v>
      </c>
      <c r="D212" s="111">
        <f t="shared" ref="D212:G212" si="79">SUM(D213:D216)</f>
        <v>3250</v>
      </c>
      <c r="E212" s="111">
        <f t="shared" si="79"/>
        <v>0</v>
      </c>
      <c r="F212" s="111">
        <f t="shared" si="79"/>
        <v>0</v>
      </c>
      <c r="G212" s="111">
        <f t="shared" si="79"/>
        <v>0</v>
      </c>
    </row>
    <row r="213" spans="1:7" x14ac:dyDescent="0.25">
      <c r="A213" s="112" t="s">
        <v>94</v>
      </c>
      <c r="B213" s="85" t="s">
        <v>160</v>
      </c>
      <c r="C213" s="113">
        <v>0</v>
      </c>
      <c r="D213" s="114">
        <v>600</v>
      </c>
      <c r="E213" s="113">
        <v>0</v>
      </c>
      <c r="F213" s="113">
        <v>0</v>
      </c>
      <c r="G213" s="113">
        <v>0</v>
      </c>
    </row>
    <row r="214" spans="1:7" x14ac:dyDescent="0.25">
      <c r="A214" s="112" t="s">
        <v>110</v>
      </c>
      <c r="B214" s="85" t="s">
        <v>168</v>
      </c>
      <c r="C214" s="113">
        <v>0</v>
      </c>
      <c r="D214" s="114">
        <v>1450</v>
      </c>
      <c r="E214" s="113">
        <v>0</v>
      </c>
      <c r="F214" s="113">
        <v>0</v>
      </c>
      <c r="G214" s="113">
        <v>0</v>
      </c>
    </row>
    <row r="215" spans="1:7" x14ac:dyDescent="0.25">
      <c r="A215" s="112" t="s">
        <v>102</v>
      </c>
      <c r="B215" s="85" t="s">
        <v>170</v>
      </c>
      <c r="C215" s="113">
        <v>0</v>
      </c>
      <c r="D215" s="114">
        <v>1000</v>
      </c>
      <c r="E215" s="113">
        <v>0</v>
      </c>
      <c r="F215" s="113">
        <v>0</v>
      </c>
      <c r="G215" s="113">
        <v>0</v>
      </c>
    </row>
    <row r="216" spans="1:7" x14ac:dyDescent="0.25">
      <c r="A216" s="112" t="s">
        <v>106</v>
      </c>
      <c r="B216" s="85" t="s">
        <v>179</v>
      </c>
      <c r="C216" s="113">
        <v>0</v>
      </c>
      <c r="D216" s="114">
        <v>200</v>
      </c>
      <c r="E216" s="113">
        <v>0</v>
      </c>
      <c r="F216" s="113">
        <v>0</v>
      </c>
      <c r="G216" s="113">
        <v>0</v>
      </c>
    </row>
    <row r="217" spans="1:7" x14ac:dyDescent="0.25">
      <c r="A217" s="109" t="s">
        <v>225</v>
      </c>
      <c r="B217" s="110" t="s">
        <v>226</v>
      </c>
      <c r="C217" s="111">
        <f>SUM(C218:C222)</f>
        <v>0</v>
      </c>
      <c r="D217" s="111">
        <f t="shared" ref="D217:G217" si="80">SUM(D218:D222)</f>
        <v>0</v>
      </c>
      <c r="E217" s="111">
        <f t="shared" si="80"/>
        <v>60000</v>
      </c>
      <c r="F217" s="111">
        <f t="shared" si="80"/>
        <v>60000</v>
      </c>
      <c r="G217" s="111">
        <f t="shared" si="80"/>
        <v>60000</v>
      </c>
    </row>
    <row r="218" spans="1:7" x14ac:dyDescent="0.25">
      <c r="A218" s="112" t="s">
        <v>108</v>
      </c>
      <c r="B218" s="85" t="s">
        <v>156</v>
      </c>
      <c r="C218" s="119">
        <v>0</v>
      </c>
      <c r="D218" s="119">
        <v>0</v>
      </c>
      <c r="E218" s="119">
        <v>5000</v>
      </c>
      <c r="F218" s="119">
        <v>5000</v>
      </c>
      <c r="G218" s="119">
        <v>5000</v>
      </c>
    </row>
    <row r="219" spans="1:7" x14ac:dyDescent="0.25">
      <c r="A219" s="112" t="s">
        <v>110</v>
      </c>
      <c r="B219" s="85" t="s">
        <v>168</v>
      </c>
      <c r="C219" s="113">
        <v>0</v>
      </c>
      <c r="D219" s="114">
        <v>0</v>
      </c>
      <c r="E219" s="113">
        <v>20000</v>
      </c>
      <c r="F219" s="113">
        <v>20000</v>
      </c>
      <c r="G219" s="113">
        <v>20000</v>
      </c>
    </row>
    <row r="220" spans="1:7" x14ac:dyDescent="0.25">
      <c r="A220" s="112">
        <v>3238</v>
      </c>
      <c r="B220" s="85" t="s">
        <v>169</v>
      </c>
      <c r="C220" s="113">
        <v>0</v>
      </c>
      <c r="D220" s="114">
        <v>0</v>
      </c>
      <c r="E220" s="113">
        <v>15000</v>
      </c>
      <c r="F220" s="113">
        <v>15000</v>
      </c>
      <c r="G220" s="113">
        <v>15000</v>
      </c>
    </row>
    <row r="221" spans="1:7" x14ac:dyDescent="0.25">
      <c r="A221" s="112">
        <v>3239</v>
      </c>
      <c r="B221" s="85" t="s">
        <v>170</v>
      </c>
      <c r="C221" s="113">
        <v>0</v>
      </c>
      <c r="D221" s="114">
        <v>0</v>
      </c>
      <c r="E221" s="113">
        <v>15000</v>
      </c>
      <c r="F221" s="113">
        <v>15000</v>
      </c>
      <c r="G221" s="113">
        <v>15000</v>
      </c>
    </row>
    <row r="222" spans="1:7" x14ac:dyDescent="0.25">
      <c r="A222" s="112">
        <v>3241</v>
      </c>
      <c r="B222" s="85" t="s">
        <v>171</v>
      </c>
      <c r="C222" s="113">
        <v>0</v>
      </c>
      <c r="D222" s="114">
        <v>0</v>
      </c>
      <c r="E222" s="113">
        <v>5000</v>
      </c>
      <c r="F222" s="113">
        <v>5000</v>
      </c>
      <c r="G222" s="113">
        <v>5000</v>
      </c>
    </row>
    <row r="223" spans="1:7" x14ac:dyDescent="0.25">
      <c r="A223" s="100" t="s">
        <v>239</v>
      </c>
      <c r="B223" s="101" t="s">
        <v>240</v>
      </c>
      <c r="C223" s="102">
        <f>SUM(C224)</f>
        <v>18000</v>
      </c>
      <c r="D223" s="102">
        <f t="shared" ref="D223:G223" si="81">SUM(D224)</f>
        <v>3000</v>
      </c>
      <c r="E223" s="102">
        <f t="shared" si="81"/>
        <v>0</v>
      </c>
      <c r="F223" s="102">
        <f t="shared" si="81"/>
        <v>0</v>
      </c>
      <c r="G223" s="102">
        <f t="shared" si="81"/>
        <v>0</v>
      </c>
    </row>
    <row r="224" spans="1:7" ht="24" x14ac:dyDescent="0.25">
      <c r="A224" s="103" t="s">
        <v>241</v>
      </c>
      <c r="B224" s="104" t="s">
        <v>242</v>
      </c>
      <c r="C224" s="105">
        <f>SUM(C225+C230+C234)</f>
        <v>18000</v>
      </c>
      <c r="D224" s="105">
        <f t="shared" ref="D224:G224" si="82">SUM(D225+D230+D234)</f>
        <v>3000</v>
      </c>
      <c r="E224" s="105">
        <f t="shared" si="82"/>
        <v>0</v>
      </c>
      <c r="F224" s="105">
        <f t="shared" si="82"/>
        <v>0</v>
      </c>
      <c r="G224" s="105">
        <f t="shared" si="82"/>
        <v>0</v>
      </c>
    </row>
    <row r="225" spans="1:7" x14ac:dyDescent="0.25">
      <c r="A225" s="106" t="s">
        <v>142</v>
      </c>
      <c r="B225" s="107" t="s">
        <v>18</v>
      </c>
      <c r="C225" s="108">
        <f>SUM(C226)</f>
        <v>9229</v>
      </c>
      <c r="D225" s="108">
        <f t="shared" ref="D225:G225" si="83">SUM(D226)</f>
        <v>2000</v>
      </c>
      <c r="E225" s="108">
        <f t="shared" si="83"/>
        <v>0</v>
      </c>
      <c r="F225" s="108">
        <f t="shared" si="83"/>
        <v>0</v>
      </c>
      <c r="G225" s="108">
        <f t="shared" si="83"/>
        <v>0</v>
      </c>
    </row>
    <row r="226" spans="1:7" x14ac:dyDescent="0.25">
      <c r="A226" s="109" t="s">
        <v>143</v>
      </c>
      <c r="B226" s="110" t="s">
        <v>144</v>
      </c>
      <c r="C226" s="111">
        <f>SUM(C227:C229)</f>
        <v>9229</v>
      </c>
      <c r="D226" s="111">
        <f>SUM(D227:D229)</f>
        <v>2000</v>
      </c>
      <c r="E226" s="111">
        <f t="shared" ref="E226:G226" si="84">SUM(E227:E229)</f>
        <v>0</v>
      </c>
      <c r="F226" s="111">
        <f t="shared" si="84"/>
        <v>0</v>
      </c>
      <c r="G226" s="111">
        <f t="shared" si="84"/>
        <v>0</v>
      </c>
    </row>
    <row r="227" spans="1:7" x14ac:dyDescent="0.25">
      <c r="A227" s="112" t="s">
        <v>110</v>
      </c>
      <c r="B227" s="85" t="s">
        <v>168</v>
      </c>
      <c r="C227" s="113">
        <v>229</v>
      </c>
      <c r="D227" s="114">
        <v>0</v>
      </c>
      <c r="E227" s="113">
        <v>0</v>
      </c>
      <c r="F227" s="113">
        <v>0</v>
      </c>
      <c r="G227" s="113">
        <v>0</v>
      </c>
    </row>
    <row r="228" spans="1:7" x14ac:dyDescent="0.25">
      <c r="A228" s="112" t="s">
        <v>102</v>
      </c>
      <c r="B228" s="85" t="s">
        <v>170</v>
      </c>
      <c r="C228" s="113">
        <v>9000</v>
      </c>
      <c r="D228" s="114">
        <v>2000</v>
      </c>
      <c r="E228" s="113">
        <v>0</v>
      </c>
      <c r="F228" s="113">
        <v>0</v>
      </c>
      <c r="G228" s="113">
        <v>0</v>
      </c>
    </row>
    <row r="229" spans="1:7" x14ac:dyDescent="0.25">
      <c r="A229" s="112" t="s">
        <v>175</v>
      </c>
      <c r="B229" s="85" t="s">
        <v>176</v>
      </c>
      <c r="C229" s="113">
        <v>0</v>
      </c>
      <c r="D229" s="114">
        <v>0</v>
      </c>
      <c r="E229" s="113">
        <v>0</v>
      </c>
      <c r="F229" s="113">
        <v>0</v>
      </c>
      <c r="G229" s="113">
        <v>0</v>
      </c>
    </row>
    <row r="230" spans="1:7" x14ac:dyDescent="0.25">
      <c r="A230" s="106" t="s">
        <v>195</v>
      </c>
      <c r="B230" s="107" t="s">
        <v>36</v>
      </c>
      <c r="C230" s="108">
        <f>SUM(C231)</f>
        <v>6780</v>
      </c>
      <c r="D230" s="108">
        <f t="shared" ref="D230:G230" si="85">SUM(D231)</f>
        <v>1000</v>
      </c>
      <c r="E230" s="108">
        <f t="shared" si="85"/>
        <v>0</v>
      </c>
      <c r="F230" s="108">
        <f t="shared" si="85"/>
        <v>0</v>
      </c>
      <c r="G230" s="108">
        <f t="shared" si="85"/>
        <v>0</v>
      </c>
    </row>
    <row r="231" spans="1:7" x14ac:dyDescent="0.25">
      <c r="A231" s="109" t="s">
        <v>196</v>
      </c>
      <c r="B231" s="110" t="s">
        <v>197</v>
      </c>
      <c r="C231" s="111">
        <f>SUM(C232:C233)</f>
        <v>6780</v>
      </c>
      <c r="D231" s="111">
        <f t="shared" ref="D231:G231" si="86">SUM(D232:D233)</f>
        <v>1000</v>
      </c>
      <c r="E231" s="111">
        <f t="shared" si="86"/>
        <v>0</v>
      </c>
      <c r="F231" s="111">
        <f t="shared" si="86"/>
        <v>0</v>
      </c>
      <c r="G231" s="111">
        <f t="shared" si="86"/>
        <v>0</v>
      </c>
    </row>
    <row r="232" spans="1:7" x14ac:dyDescent="0.25">
      <c r="A232" s="112" t="s">
        <v>110</v>
      </c>
      <c r="B232" s="85" t="s">
        <v>168</v>
      </c>
      <c r="C232" s="113">
        <v>6780</v>
      </c>
      <c r="D232" s="114">
        <v>1000</v>
      </c>
      <c r="E232" s="113">
        <v>0</v>
      </c>
      <c r="F232" s="113">
        <v>0</v>
      </c>
      <c r="G232" s="113">
        <v>0</v>
      </c>
    </row>
    <row r="233" spans="1:7" x14ac:dyDescent="0.25">
      <c r="A233" s="112" t="s">
        <v>175</v>
      </c>
      <c r="B233" s="85" t="s">
        <v>176</v>
      </c>
      <c r="C233" s="113">
        <v>0</v>
      </c>
      <c r="D233" s="114">
        <v>0</v>
      </c>
      <c r="E233" s="113">
        <v>0</v>
      </c>
      <c r="F233" s="113">
        <v>0</v>
      </c>
      <c r="G233" s="113">
        <v>0</v>
      </c>
    </row>
    <row r="234" spans="1:7" x14ac:dyDescent="0.25">
      <c r="A234" s="106" t="s">
        <v>148</v>
      </c>
      <c r="B234" s="107" t="s">
        <v>149</v>
      </c>
      <c r="C234" s="108">
        <f>SUM(C235)</f>
        <v>1991</v>
      </c>
      <c r="D234" s="108">
        <f t="shared" ref="D234:G235" si="87">SUM(D235)</f>
        <v>0</v>
      </c>
      <c r="E234" s="108">
        <f t="shared" si="87"/>
        <v>0</v>
      </c>
      <c r="F234" s="108">
        <f t="shared" si="87"/>
        <v>0</v>
      </c>
      <c r="G234" s="108">
        <f t="shared" si="87"/>
        <v>0</v>
      </c>
    </row>
    <row r="235" spans="1:7" x14ac:dyDescent="0.25">
      <c r="A235" s="109" t="s">
        <v>150</v>
      </c>
      <c r="B235" s="110" t="s">
        <v>151</v>
      </c>
      <c r="C235" s="111">
        <f>SUM(C236)</f>
        <v>1991</v>
      </c>
      <c r="D235" s="111">
        <f t="shared" si="87"/>
        <v>0</v>
      </c>
      <c r="E235" s="111">
        <f t="shared" si="87"/>
        <v>0</v>
      </c>
      <c r="F235" s="111">
        <f t="shared" si="87"/>
        <v>0</v>
      </c>
      <c r="G235" s="111">
        <f t="shared" si="87"/>
        <v>0</v>
      </c>
    </row>
    <row r="236" spans="1:7" x14ac:dyDescent="0.25">
      <c r="A236" s="112" t="s">
        <v>110</v>
      </c>
      <c r="B236" s="85" t="s">
        <v>168</v>
      </c>
      <c r="C236" s="113">
        <v>1991</v>
      </c>
      <c r="D236" s="114">
        <v>0</v>
      </c>
      <c r="E236" s="113">
        <v>0</v>
      </c>
      <c r="F236" s="113">
        <v>0</v>
      </c>
      <c r="G236" s="113">
        <v>0</v>
      </c>
    </row>
    <row r="237" spans="1:7" x14ac:dyDescent="0.25">
      <c r="A237" s="100" t="s">
        <v>243</v>
      </c>
      <c r="B237" s="101" t="s">
        <v>244</v>
      </c>
      <c r="C237" s="102">
        <f>SUM(C238+C254+C267)</f>
        <v>15800</v>
      </c>
      <c r="D237" s="102">
        <f t="shared" ref="D237:G237" si="88">SUM(D238+D254+D267)</f>
        <v>95180</v>
      </c>
      <c r="E237" s="102">
        <f t="shared" si="88"/>
        <v>40780</v>
      </c>
      <c r="F237" s="102">
        <f t="shared" si="88"/>
        <v>40780</v>
      </c>
      <c r="G237" s="102">
        <f t="shared" si="88"/>
        <v>40780</v>
      </c>
    </row>
    <row r="238" spans="1:7" ht="24" x14ac:dyDescent="0.25">
      <c r="A238" s="103" t="s">
        <v>231</v>
      </c>
      <c r="B238" s="104" t="s">
        <v>245</v>
      </c>
      <c r="C238" s="105">
        <f>SUM(C239+C246)</f>
        <v>9900</v>
      </c>
      <c r="D238" s="105">
        <f t="shared" ref="D238:G238" si="89">SUM(D239+D246)</f>
        <v>26635</v>
      </c>
      <c r="E238" s="105">
        <f t="shared" si="89"/>
        <v>26635</v>
      </c>
      <c r="F238" s="105">
        <f t="shared" si="89"/>
        <v>26635</v>
      </c>
      <c r="G238" s="105">
        <f t="shared" si="89"/>
        <v>26635</v>
      </c>
    </row>
    <row r="239" spans="1:7" x14ac:dyDescent="0.25">
      <c r="A239" s="106" t="s">
        <v>183</v>
      </c>
      <c r="B239" s="107" t="s">
        <v>184</v>
      </c>
      <c r="C239" s="108">
        <f>SUM(C240)</f>
        <v>0</v>
      </c>
      <c r="D239" s="108">
        <f t="shared" ref="D239:G239" si="90">SUM(D240)</f>
        <v>10635</v>
      </c>
      <c r="E239" s="108">
        <f t="shared" si="90"/>
        <v>10635</v>
      </c>
      <c r="F239" s="108">
        <f t="shared" si="90"/>
        <v>10635</v>
      </c>
      <c r="G239" s="108">
        <f t="shared" si="90"/>
        <v>10635</v>
      </c>
    </row>
    <row r="240" spans="1:7" x14ac:dyDescent="0.25">
      <c r="A240" s="109" t="s">
        <v>235</v>
      </c>
      <c r="B240" s="110" t="s">
        <v>236</v>
      </c>
      <c r="C240" s="111">
        <f>SUM(C241:C245)</f>
        <v>0</v>
      </c>
      <c r="D240" s="111">
        <f t="shared" ref="D240:G240" si="91">SUM(D241:D245)</f>
        <v>10635</v>
      </c>
      <c r="E240" s="111">
        <f t="shared" si="91"/>
        <v>10635</v>
      </c>
      <c r="F240" s="111">
        <f t="shared" si="91"/>
        <v>10635</v>
      </c>
      <c r="G240" s="111">
        <f t="shared" si="91"/>
        <v>10635</v>
      </c>
    </row>
    <row r="241" spans="1:7" x14ac:dyDescent="0.25">
      <c r="A241" s="112" t="s">
        <v>108</v>
      </c>
      <c r="B241" s="85" t="s">
        <v>156</v>
      </c>
      <c r="C241" s="113">
        <v>0</v>
      </c>
      <c r="D241" s="114">
        <v>1330</v>
      </c>
      <c r="E241" s="113">
        <v>1330</v>
      </c>
      <c r="F241" s="113">
        <v>1330</v>
      </c>
      <c r="G241" s="113">
        <v>1330</v>
      </c>
    </row>
    <row r="242" spans="1:7" x14ac:dyDescent="0.25">
      <c r="A242" s="112" t="s">
        <v>98</v>
      </c>
      <c r="B242" s="85" t="s">
        <v>164</v>
      </c>
      <c r="C242" s="113">
        <v>0</v>
      </c>
      <c r="D242" s="114">
        <v>1330</v>
      </c>
      <c r="E242" s="113">
        <v>1330</v>
      </c>
      <c r="F242" s="113">
        <v>1330</v>
      </c>
      <c r="G242" s="113">
        <v>1330</v>
      </c>
    </row>
    <row r="243" spans="1:7" x14ac:dyDescent="0.25">
      <c r="A243" s="112" t="s">
        <v>110</v>
      </c>
      <c r="B243" s="85" t="s">
        <v>168</v>
      </c>
      <c r="C243" s="113">
        <v>0</v>
      </c>
      <c r="D243" s="114">
        <v>2000</v>
      </c>
      <c r="E243" s="113">
        <v>2000</v>
      </c>
      <c r="F243" s="113">
        <v>2000</v>
      </c>
      <c r="G243" s="113">
        <v>2000</v>
      </c>
    </row>
    <row r="244" spans="1:7" x14ac:dyDescent="0.25">
      <c r="A244" s="112" t="s">
        <v>111</v>
      </c>
      <c r="B244" s="85" t="s">
        <v>171</v>
      </c>
      <c r="C244" s="113">
        <v>0</v>
      </c>
      <c r="D244" s="114">
        <v>4975</v>
      </c>
      <c r="E244" s="113">
        <v>4975</v>
      </c>
      <c r="F244" s="113">
        <v>4975</v>
      </c>
      <c r="G244" s="113">
        <v>4975</v>
      </c>
    </row>
    <row r="245" spans="1:7" x14ac:dyDescent="0.25">
      <c r="A245" s="112" t="s">
        <v>175</v>
      </c>
      <c r="B245" s="85" t="s">
        <v>176</v>
      </c>
      <c r="C245" s="113">
        <v>0</v>
      </c>
      <c r="D245" s="114">
        <v>1000</v>
      </c>
      <c r="E245" s="113">
        <v>1000</v>
      </c>
      <c r="F245" s="113">
        <v>1000</v>
      </c>
      <c r="G245" s="113">
        <v>1000</v>
      </c>
    </row>
    <row r="246" spans="1:7" x14ac:dyDescent="0.25">
      <c r="A246" s="106" t="s">
        <v>148</v>
      </c>
      <c r="B246" s="107" t="s">
        <v>149</v>
      </c>
      <c r="C246" s="108">
        <f>SUM(C247+C250)</f>
        <v>9900</v>
      </c>
      <c r="D246" s="108">
        <f t="shared" ref="D246:G246" si="92">SUM(D247+D250)</f>
        <v>16000</v>
      </c>
      <c r="E246" s="108">
        <f t="shared" si="92"/>
        <v>16000</v>
      </c>
      <c r="F246" s="108">
        <f t="shared" si="92"/>
        <v>16000</v>
      </c>
      <c r="G246" s="108">
        <f t="shared" si="92"/>
        <v>16000</v>
      </c>
    </row>
    <row r="247" spans="1:7" x14ac:dyDescent="0.25">
      <c r="A247" s="109" t="s">
        <v>150</v>
      </c>
      <c r="B247" s="110" t="s">
        <v>151</v>
      </c>
      <c r="C247" s="111">
        <f>SUM(C248:C249)</f>
        <v>7900</v>
      </c>
      <c r="D247" s="111">
        <f t="shared" ref="D247:G247" si="93">SUM(D248:D249)</f>
        <v>13000</v>
      </c>
      <c r="E247" s="111">
        <f t="shared" si="93"/>
        <v>13000</v>
      </c>
      <c r="F247" s="111">
        <f t="shared" si="93"/>
        <v>13000</v>
      </c>
      <c r="G247" s="111">
        <f t="shared" si="93"/>
        <v>13000</v>
      </c>
    </row>
    <row r="248" spans="1:7" x14ac:dyDescent="0.25">
      <c r="A248" s="112" t="s">
        <v>110</v>
      </c>
      <c r="B248" s="85" t="s">
        <v>168</v>
      </c>
      <c r="C248" s="113">
        <v>7900</v>
      </c>
      <c r="D248" s="114">
        <v>13000</v>
      </c>
      <c r="E248" s="113">
        <v>13000</v>
      </c>
      <c r="F248" s="113">
        <v>13000</v>
      </c>
      <c r="G248" s="113">
        <v>13000</v>
      </c>
    </row>
    <row r="249" spans="1:7" x14ac:dyDescent="0.25">
      <c r="A249" s="112" t="s">
        <v>111</v>
      </c>
      <c r="B249" s="85" t="s">
        <v>171</v>
      </c>
      <c r="C249" s="113">
        <v>0</v>
      </c>
      <c r="D249" s="114">
        <v>0</v>
      </c>
      <c r="E249" s="113">
        <v>0</v>
      </c>
      <c r="F249" s="113">
        <v>0</v>
      </c>
      <c r="G249" s="113">
        <v>0</v>
      </c>
    </row>
    <row r="250" spans="1:7" x14ac:dyDescent="0.25">
      <c r="A250" s="109" t="s">
        <v>152</v>
      </c>
      <c r="B250" s="110" t="s">
        <v>153</v>
      </c>
      <c r="C250" s="111">
        <f>SUM(C251:C253)</f>
        <v>2000</v>
      </c>
      <c r="D250" s="111">
        <f t="shared" ref="D250:G250" si="94">SUM(D251:D253)</f>
        <v>3000</v>
      </c>
      <c r="E250" s="111">
        <f t="shared" si="94"/>
        <v>3000</v>
      </c>
      <c r="F250" s="111">
        <f t="shared" si="94"/>
        <v>3000</v>
      </c>
      <c r="G250" s="111">
        <f t="shared" si="94"/>
        <v>3000</v>
      </c>
    </row>
    <row r="251" spans="1:7" x14ac:dyDescent="0.25">
      <c r="A251" s="112" t="s">
        <v>110</v>
      </c>
      <c r="B251" s="85" t="s">
        <v>168</v>
      </c>
      <c r="C251" s="113">
        <v>2000</v>
      </c>
      <c r="D251" s="114">
        <v>0</v>
      </c>
      <c r="E251" s="113">
        <v>0</v>
      </c>
      <c r="F251" s="113">
        <v>0</v>
      </c>
      <c r="G251" s="113">
        <v>0</v>
      </c>
    </row>
    <row r="252" spans="1:7" x14ac:dyDescent="0.25">
      <c r="A252" s="112" t="s">
        <v>111</v>
      </c>
      <c r="B252" s="85" t="s">
        <v>171</v>
      </c>
      <c r="C252" s="113">
        <v>0</v>
      </c>
      <c r="D252" s="114">
        <v>1500</v>
      </c>
      <c r="E252" s="113">
        <v>1500</v>
      </c>
      <c r="F252" s="113">
        <v>1500</v>
      </c>
      <c r="G252" s="113">
        <v>1500</v>
      </c>
    </row>
    <row r="253" spans="1:7" x14ac:dyDescent="0.25">
      <c r="A253" s="112" t="s">
        <v>175</v>
      </c>
      <c r="B253" s="85" t="s">
        <v>176</v>
      </c>
      <c r="C253" s="113">
        <v>0</v>
      </c>
      <c r="D253" s="114">
        <v>1500</v>
      </c>
      <c r="E253" s="113">
        <v>1500</v>
      </c>
      <c r="F253" s="113">
        <v>1500</v>
      </c>
      <c r="G253" s="113">
        <v>1500</v>
      </c>
    </row>
    <row r="254" spans="1:7" ht="24" x14ac:dyDescent="0.25">
      <c r="A254" s="103" t="s">
        <v>246</v>
      </c>
      <c r="B254" s="104" t="s">
        <v>247</v>
      </c>
      <c r="C254" s="105">
        <f>SUM(C255+C259)</f>
        <v>5900</v>
      </c>
      <c r="D254" s="105">
        <f t="shared" ref="D254:G254" si="95">SUM(D255+D259)</f>
        <v>14145</v>
      </c>
      <c r="E254" s="105">
        <f t="shared" si="95"/>
        <v>14145</v>
      </c>
      <c r="F254" s="105">
        <f t="shared" si="95"/>
        <v>14145</v>
      </c>
      <c r="G254" s="105">
        <f t="shared" si="95"/>
        <v>14145</v>
      </c>
    </row>
    <row r="255" spans="1:7" x14ac:dyDescent="0.25">
      <c r="A255" s="106" t="s">
        <v>183</v>
      </c>
      <c r="B255" s="107" t="s">
        <v>184</v>
      </c>
      <c r="C255" s="108">
        <f>SUM(C256)</f>
        <v>0</v>
      </c>
      <c r="D255" s="108">
        <f t="shared" ref="D255:G255" si="96">SUM(D256)</f>
        <v>6645</v>
      </c>
      <c r="E255" s="108">
        <f t="shared" si="96"/>
        <v>6645</v>
      </c>
      <c r="F255" s="108">
        <f t="shared" si="96"/>
        <v>6645</v>
      </c>
      <c r="G255" s="108">
        <f t="shared" si="96"/>
        <v>6645</v>
      </c>
    </row>
    <row r="256" spans="1:7" x14ac:dyDescent="0.25">
      <c r="A256" s="109" t="s">
        <v>235</v>
      </c>
      <c r="B256" s="110" t="s">
        <v>236</v>
      </c>
      <c r="C256" s="111">
        <f>SUM(C257:C258)</f>
        <v>0</v>
      </c>
      <c r="D256" s="111">
        <f t="shared" ref="D256:G256" si="97">SUM(D257:D258)</f>
        <v>6645</v>
      </c>
      <c r="E256" s="111">
        <f t="shared" si="97"/>
        <v>6645</v>
      </c>
      <c r="F256" s="111">
        <f t="shared" si="97"/>
        <v>6645</v>
      </c>
      <c r="G256" s="111">
        <f t="shared" si="97"/>
        <v>6645</v>
      </c>
    </row>
    <row r="257" spans="1:7" x14ac:dyDescent="0.25">
      <c r="A257" s="112" t="s">
        <v>111</v>
      </c>
      <c r="B257" s="85" t="s">
        <v>171</v>
      </c>
      <c r="C257" s="113">
        <v>0</v>
      </c>
      <c r="D257" s="114">
        <v>5975</v>
      </c>
      <c r="E257" s="113">
        <v>5975</v>
      </c>
      <c r="F257" s="113">
        <v>5975</v>
      </c>
      <c r="G257" s="113">
        <v>5975</v>
      </c>
    </row>
    <row r="258" spans="1:7" x14ac:dyDescent="0.25">
      <c r="A258" s="112" t="s">
        <v>175</v>
      </c>
      <c r="B258" s="85" t="s">
        <v>176</v>
      </c>
      <c r="C258" s="113">
        <v>0</v>
      </c>
      <c r="D258" s="114">
        <v>670</v>
      </c>
      <c r="E258" s="113">
        <v>670</v>
      </c>
      <c r="F258" s="113">
        <v>670</v>
      </c>
      <c r="G258" s="113">
        <v>670</v>
      </c>
    </row>
    <row r="259" spans="1:7" x14ac:dyDescent="0.25">
      <c r="A259" s="106" t="s">
        <v>148</v>
      </c>
      <c r="B259" s="107" t="s">
        <v>149</v>
      </c>
      <c r="C259" s="108">
        <f>SUM(C260+C263)</f>
        <v>5900</v>
      </c>
      <c r="D259" s="108">
        <f t="shared" ref="D259:G259" si="98">SUM(D260+D263)</f>
        <v>7500</v>
      </c>
      <c r="E259" s="108">
        <f t="shared" si="98"/>
        <v>7500</v>
      </c>
      <c r="F259" s="108">
        <f t="shared" si="98"/>
        <v>7500</v>
      </c>
      <c r="G259" s="108">
        <f t="shared" si="98"/>
        <v>7500</v>
      </c>
    </row>
    <row r="260" spans="1:7" x14ac:dyDescent="0.25">
      <c r="A260" s="109" t="s">
        <v>150</v>
      </c>
      <c r="B260" s="110" t="s">
        <v>151</v>
      </c>
      <c r="C260" s="111">
        <f>SUM(C261:C262)</f>
        <v>3900</v>
      </c>
      <c r="D260" s="111">
        <f t="shared" ref="D260:G260" si="99">SUM(D261:D262)</f>
        <v>4500</v>
      </c>
      <c r="E260" s="111">
        <f t="shared" si="99"/>
        <v>4500</v>
      </c>
      <c r="F260" s="111">
        <f t="shared" si="99"/>
        <v>4500</v>
      </c>
      <c r="G260" s="111">
        <f t="shared" si="99"/>
        <v>4500</v>
      </c>
    </row>
    <row r="261" spans="1:7" x14ac:dyDescent="0.25">
      <c r="A261" s="112" t="s">
        <v>110</v>
      </c>
      <c r="B261" s="85" t="s">
        <v>168</v>
      </c>
      <c r="C261" s="113">
        <v>3900</v>
      </c>
      <c r="D261" s="114">
        <v>4500</v>
      </c>
      <c r="E261" s="113">
        <v>4500</v>
      </c>
      <c r="F261" s="113">
        <v>4500</v>
      </c>
      <c r="G261" s="113">
        <v>4500</v>
      </c>
    </row>
    <row r="262" spans="1:7" x14ac:dyDescent="0.25">
      <c r="A262" s="112" t="s">
        <v>111</v>
      </c>
      <c r="B262" s="85" t="s">
        <v>171</v>
      </c>
      <c r="C262" s="113">
        <v>0</v>
      </c>
      <c r="D262" s="114">
        <v>0</v>
      </c>
      <c r="E262" s="113">
        <v>0</v>
      </c>
      <c r="F262" s="113">
        <v>0</v>
      </c>
      <c r="G262" s="113">
        <v>0</v>
      </c>
    </row>
    <row r="263" spans="1:7" x14ac:dyDescent="0.25">
      <c r="A263" s="109" t="s">
        <v>152</v>
      </c>
      <c r="B263" s="110" t="s">
        <v>153</v>
      </c>
      <c r="C263" s="111">
        <f>SUM(C264:C266)</f>
        <v>2000</v>
      </c>
      <c r="D263" s="111">
        <f t="shared" ref="D263:G263" si="100">SUM(D264:D266)</f>
        <v>3000</v>
      </c>
      <c r="E263" s="111">
        <f t="shared" si="100"/>
        <v>3000</v>
      </c>
      <c r="F263" s="111">
        <f t="shared" si="100"/>
        <v>3000</v>
      </c>
      <c r="G263" s="111">
        <f t="shared" si="100"/>
        <v>3000</v>
      </c>
    </row>
    <row r="264" spans="1:7" x14ac:dyDescent="0.25">
      <c r="A264" s="112" t="s">
        <v>110</v>
      </c>
      <c r="B264" s="85" t="s">
        <v>168</v>
      </c>
      <c r="C264" s="113">
        <v>1330</v>
      </c>
      <c r="D264" s="114">
        <v>0</v>
      </c>
      <c r="E264" s="113">
        <v>0</v>
      </c>
      <c r="F264" s="113">
        <v>0</v>
      </c>
      <c r="G264" s="113">
        <v>0</v>
      </c>
    </row>
    <row r="265" spans="1:7" x14ac:dyDescent="0.25">
      <c r="A265" s="112" t="s">
        <v>111</v>
      </c>
      <c r="B265" s="85" t="s">
        <v>171</v>
      </c>
      <c r="C265" s="113">
        <v>0</v>
      </c>
      <c r="D265" s="114">
        <v>1500</v>
      </c>
      <c r="E265" s="113">
        <v>1500</v>
      </c>
      <c r="F265" s="113">
        <v>1500</v>
      </c>
      <c r="G265" s="113">
        <v>1500</v>
      </c>
    </row>
    <row r="266" spans="1:7" x14ac:dyDescent="0.25">
      <c r="A266" s="112" t="s">
        <v>175</v>
      </c>
      <c r="B266" s="85" t="s">
        <v>176</v>
      </c>
      <c r="C266" s="113">
        <v>670</v>
      </c>
      <c r="D266" s="114">
        <v>1500</v>
      </c>
      <c r="E266" s="113">
        <v>1500</v>
      </c>
      <c r="F266" s="113">
        <v>1500</v>
      </c>
      <c r="G266" s="113">
        <v>1500</v>
      </c>
    </row>
    <row r="267" spans="1:7" ht="24" x14ac:dyDescent="0.25">
      <c r="A267" s="103" t="s">
        <v>248</v>
      </c>
      <c r="B267" s="104" t="s">
        <v>249</v>
      </c>
      <c r="C267" s="105">
        <f>SUM(C268+C272)</f>
        <v>0</v>
      </c>
      <c r="D267" s="105">
        <f t="shared" ref="D267:G267" si="101">SUM(D268+D272)</f>
        <v>54400</v>
      </c>
      <c r="E267" s="105">
        <f t="shared" si="101"/>
        <v>0</v>
      </c>
      <c r="F267" s="105">
        <f t="shared" si="101"/>
        <v>0</v>
      </c>
      <c r="G267" s="105">
        <f t="shared" si="101"/>
        <v>0</v>
      </c>
    </row>
    <row r="268" spans="1:7" x14ac:dyDescent="0.25">
      <c r="A268" s="106" t="s">
        <v>142</v>
      </c>
      <c r="B268" s="107" t="s">
        <v>18</v>
      </c>
      <c r="C268" s="108">
        <f>SUM(C269)</f>
        <v>0</v>
      </c>
      <c r="D268" s="108">
        <f t="shared" ref="D268:G268" si="102">SUM(D269)</f>
        <v>51400</v>
      </c>
      <c r="E268" s="108">
        <f t="shared" si="102"/>
        <v>0</v>
      </c>
      <c r="F268" s="108">
        <f t="shared" si="102"/>
        <v>0</v>
      </c>
      <c r="G268" s="108">
        <f t="shared" si="102"/>
        <v>0</v>
      </c>
    </row>
    <row r="269" spans="1:7" x14ac:dyDescent="0.25">
      <c r="A269" s="109" t="s">
        <v>143</v>
      </c>
      <c r="B269" s="110" t="s">
        <v>144</v>
      </c>
      <c r="C269" s="111">
        <f>SUM(C270:C271)</f>
        <v>0</v>
      </c>
      <c r="D269" s="111">
        <f t="shared" ref="D269:G269" si="103">SUM(D270:D271)</f>
        <v>51400</v>
      </c>
      <c r="E269" s="111">
        <f t="shared" si="103"/>
        <v>0</v>
      </c>
      <c r="F269" s="111">
        <f t="shared" si="103"/>
        <v>0</v>
      </c>
      <c r="G269" s="111">
        <f t="shared" si="103"/>
        <v>0</v>
      </c>
    </row>
    <row r="270" spans="1:7" x14ac:dyDescent="0.25">
      <c r="A270" s="112" t="s">
        <v>110</v>
      </c>
      <c r="B270" s="85" t="s">
        <v>168</v>
      </c>
      <c r="C270" s="113">
        <v>0</v>
      </c>
      <c r="D270" s="114">
        <v>31400</v>
      </c>
      <c r="E270" s="113">
        <v>0</v>
      </c>
      <c r="F270" s="113">
        <v>0</v>
      </c>
      <c r="G270" s="113">
        <v>0</v>
      </c>
    </row>
    <row r="271" spans="1:7" x14ac:dyDescent="0.25">
      <c r="A271" s="112" t="s">
        <v>102</v>
      </c>
      <c r="B271" s="85" t="s">
        <v>170</v>
      </c>
      <c r="C271" s="113">
        <v>0</v>
      </c>
      <c r="D271" s="114">
        <v>20000</v>
      </c>
      <c r="E271" s="113">
        <v>0</v>
      </c>
      <c r="F271" s="113">
        <v>0</v>
      </c>
      <c r="G271" s="113">
        <v>0</v>
      </c>
    </row>
    <row r="272" spans="1:7" x14ac:dyDescent="0.25">
      <c r="A272" s="106" t="s">
        <v>148</v>
      </c>
      <c r="B272" s="107" t="s">
        <v>149</v>
      </c>
      <c r="C272" s="108">
        <f>SUM(C273)</f>
        <v>0</v>
      </c>
      <c r="D272" s="108">
        <f t="shared" ref="D272:G273" si="104">SUM(D273)</f>
        <v>3000</v>
      </c>
      <c r="E272" s="108">
        <f t="shared" si="104"/>
        <v>0</v>
      </c>
      <c r="F272" s="108">
        <f t="shared" si="104"/>
        <v>0</v>
      </c>
      <c r="G272" s="108">
        <f t="shared" si="104"/>
        <v>0</v>
      </c>
    </row>
    <row r="273" spans="1:7" x14ac:dyDescent="0.25">
      <c r="A273" s="109" t="s">
        <v>150</v>
      </c>
      <c r="B273" s="110" t="s">
        <v>151</v>
      </c>
      <c r="C273" s="111">
        <f>SUM(C274)</f>
        <v>0</v>
      </c>
      <c r="D273" s="111">
        <f t="shared" si="104"/>
        <v>3000</v>
      </c>
      <c r="E273" s="111">
        <f t="shared" si="104"/>
        <v>0</v>
      </c>
      <c r="F273" s="111">
        <f t="shared" si="104"/>
        <v>0</v>
      </c>
      <c r="G273" s="111">
        <f t="shared" si="104"/>
        <v>0</v>
      </c>
    </row>
    <row r="274" spans="1:7" x14ac:dyDescent="0.25">
      <c r="A274" s="112" t="s">
        <v>110</v>
      </c>
      <c r="B274" s="85" t="s">
        <v>168</v>
      </c>
      <c r="C274" s="113">
        <v>0</v>
      </c>
      <c r="D274" s="114">
        <v>3000</v>
      </c>
      <c r="E274" s="113"/>
      <c r="F274" s="113"/>
      <c r="G274" s="113"/>
    </row>
    <row r="275" spans="1:7" x14ac:dyDescent="0.25">
      <c r="A275" s="100" t="s">
        <v>250</v>
      </c>
      <c r="B275" s="101" t="s">
        <v>251</v>
      </c>
      <c r="C275" s="102">
        <f>SUM(C276+C288+C294+C303+C314+C320+C327+C334+C341)</f>
        <v>25859</v>
      </c>
      <c r="D275" s="102">
        <f t="shared" ref="D275:G275" si="105">SUM(D276+D288+D294+D303+D314+D320+D327+D334+D341)</f>
        <v>28070</v>
      </c>
      <c r="E275" s="102">
        <f t="shared" si="105"/>
        <v>41300</v>
      </c>
      <c r="F275" s="102">
        <f t="shared" si="105"/>
        <v>41300</v>
      </c>
      <c r="G275" s="102">
        <f t="shared" si="105"/>
        <v>41300</v>
      </c>
    </row>
    <row r="276" spans="1:7" ht="24" x14ac:dyDescent="0.25">
      <c r="A276" s="103" t="s">
        <v>231</v>
      </c>
      <c r="B276" s="104" t="s">
        <v>252</v>
      </c>
      <c r="C276" s="105">
        <f>SUM(C277+C280+C283)</f>
        <v>5313</v>
      </c>
      <c r="D276" s="105">
        <f t="shared" ref="D276:G276" si="106">SUM(D277+D280+D283)</f>
        <v>6400</v>
      </c>
      <c r="E276" s="105">
        <f t="shared" si="106"/>
        <v>5500</v>
      </c>
      <c r="F276" s="105">
        <f t="shared" si="106"/>
        <v>5500</v>
      </c>
      <c r="G276" s="105">
        <f t="shared" si="106"/>
        <v>5500</v>
      </c>
    </row>
    <row r="277" spans="1:7" x14ac:dyDescent="0.25">
      <c r="A277" s="106" t="s">
        <v>142</v>
      </c>
      <c r="B277" s="107" t="s">
        <v>18</v>
      </c>
      <c r="C277" s="108">
        <f>SUM(C278)</f>
        <v>1323</v>
      </c>
      <c r="D277" s="108">
        <f t="shared" ref="D277:G277" si="107">SUM(D278)</f>
        <v>1000</v>
      </c>
      <c r="E277" s="108">
        <f t="shared" si="107"/>
        <v>0</v>
      </c>
      <c r="F277" s="108">
        <f t="shared" si="107"/>
        <v>0</v>
      </c>
      <c r="G277" s="108">
        <f t="shared" si="107"/>
        <v>0</v>
      </c>
    </row>
    <row r="278" spans="1:7" x14ac:dyDescent="0.25">
      <c r="A278" s="109" t="s">
        <v>143</v>
      </c>
      <c r="B278" s="110" t="s">
        <v>144</v>
      </c>
      <c r="C278" s="111">
        <f>SUM(C279)</f>
        <v>1323</v>
      </c>
      <c r="D278" s="111">
        <f t="shared" ref="D278:G278" si="108">SUM(D279)</f>
        <v>1000</v>
      </c>
      <c r="E278" s="111">
        <f t="shared" si="108"/>
        <v>0</v>
      </c>
      <c r="F278" s="111">
        <f t="shared" si="108"/>
        <v>0</v>
      </c>
      <c r="G278" s="111">
        <f t="shared" si="108"/>
        <v>0</v>
      </c>
    </row>
    <row r="279" spans="1:7" x14ac:dyDescent="0.25">
      <c r="A279" s="112" t="s">
        <v>110</v>
      </c>
      <c r="B279" s="85" t="s">
        <v>168</v>
      </c>
      <c r="C279" s="113">
        <v>1323</v>
      </c>
      <c r="D279" s="114">
        <v>1000</v>
      </c>
      <c r="E279" s="113">
        <v>0</v>
      </c>
      <c r="F279" s="113">
        <v>0</v>
      </c>
      <c r="G279" s="113">
        <v>0</v>
      </c>
    </row>
    <row r="280" spans="1:7" x14ac:dyDescent="0.25">
      <c r="A280" s="106" t="s">
        <v>195</v>
      </c>
      <c r="B280" s="107" t="s">
        <v>36</v>
      </c>
      <c r="C280" s="108">
        <f>SUM(C281)</f>
        <v>2670</v>
      </c>
      <c r="D280" s="108">
        <f t="shared" ref="D280:G280" si="109">SUM(D281)</f>
        <v>4000</v>
      </c>
      <c r="E280" s="108">
        <f t="shared" si="109"/>
        <v>4000</v>
      </c>
      <c r="F280" s="108">
        <f t="shared" si="109"/>
        <v>4000</v>
      </c>
      <c r="G280" s="108">
        <f t="shared" si="109"/>
        <v>4000</v>
      </c>
    </row>
    <row r="281" spans="1:7" x14ac:dyDescent="0.25">
      <c r="A281" s="109" t="s">
        <v>196</v>
      </c>
      <c r="B281" s="110" t="s">
        <v>197</v>
      </c>
      <c r="C281" s="111">
        <f>SUM(C282)</f>
        <v>2670</v>
      </c>
      <c r="D281" s="111">
        <f t="shared" ref="D281:G281" si="110">SUM(D282)</f>
        <v>4000</v>
      </c>
      <c r="E281" s="111">
        <f t="shared" si="110"/>
        <v>4000</v>
      </c>
      <c r="F281" s="111">
        <f t="shared" si="110"/>
        <v>4000</v>
      </c>
      <c r="G281" s="111">
        <f t="shared" si="110"/>
        <v>4000</v>
      </c>
    </row>
    <row r="282" spans="1:7" x14ac:dyDescent="0.25">
      <c r="A282" s="112" t="s">
        <v>110</v>
      </c>
      <c r="B282" s="85" t="s">
        <v>168</v>
      </c>
      <c r="C282" s="113">
        <v>2670</v>
      </c>
      <c r="D282" s="114">
        <v>4000</v>
      </c>
      <c r="E282" s="113">
        <v>4000</v>
      </c>
      <c r="F282" s="113">
        <v>4000</v>
      </c>
      <c r="G282" s="113">
        <v>4000</v>
      </c>
    </row>
    <row r="283" spans="1:7" x14ac:dyDescent="0.25">
      <c r="A283" s="106" t="s">
        <v>148</v>
      </c>
      <c r="B283" s="107" t="s">
        <v>149</v>
      </c>
      <c r="C283" s="108">
        <f>SUM(C284+C286)</f>
        <v>1320</v>
      </c>
      <c r="D283" s="108">
        <f t="shared" ref="D283:G283" si="111">SUM(D284+D286)</f>
        <v>1400</v>
      </c>
      <c r="E283" s="108">
        <f t="shared" si="111"/>
        <v>1500</v>
      </c>
      <c r="F283" s="108">
        <f t="shared" si="111"/>
        <v>1500</v>
      </c>
      <c r="G283" s="108">
        <f t="shared" si="111"/>
        <v>1500</v>
      </c>
    </row>
    <row r="284" spans="1:7" x14ac:dyDescent="0.25">
      <c r="A284" s="109" t="s">
        <v>150</v>
      </c>
      <c r="B284" s="110" t="s">
        <v>151</v>
      </c>
      <c r="C284" s="111">
        <f>SUM(C285)</f>
        <v>0</v>
      </c>
      <c r="D284" s="111">
        <f t="shared" ref="D284:G284" si="112">SUM(D285)</f>
        <v>0</v>
      </c>
      <c r="E284" s="111">
        <f t="shared" si="112"/>
        <v>0</v>
      </c>
      <c r="F284" s="111">
        <f t="shared" si="112"/>
        <v>0</v>
      </c>
      <c r="G284" s="111">
        <f t="shared" si="112"/>
        <v>0</v>
      </c>
    </row>
    <row r="285" spans="1:7" x14ac:dyDescent="0.25">
      <c r="A285" s="112" t="s">
        <v>110</v>
      </c>
      <c r="B285" s="85" t="s">
        <v>168</v>
      </c>
      <c r="C285" s="113">
        <v>0</v>
      </c>
      <c r="D285" s="114">
        <v>0</v>
      </c>
      <c r="E285" s="113">
        <v>0</v>
      </c>
      <c r="F285" s="113">
        <v>0</v>
      </c>
      <c r="G285" s="113">
        <v>0</v>
      </c>
    </row>
    <row r="286" spans="1:7" x14ac:dyDescent="0.25">
      <c r="A286" s="109" t="s">
        <v>237</v>
      </c>
      <c r="B286" s="110" t="s">
        <v>238</v>
      </c>
      <c r="C286" s="111">
        <f>SUM(C287)</f>
        <v>1320</v>
      </c>
      <c r="D286" s="111">
        <f t="shared" ref="D286:G286" si="113">SUM(D287)</f>
        <v>1400</v>
      </c>
      <c r="E286" s="111">
        <f t="shared" si="113"/>
        <v>1500</v>
      </c>
      <c r="F286" s="111">
        <f t="shared" si="113"/>
        <v>1500</v>
      </c>
      <c r="G286" s="111">
        <f t="shared" si="113"/>
        <v>1500</v>
      </c>
    </row>
    <row r="287" spans="1:7" x14ac:dyDescent="0.25">
      <c r="A287" s="112" t="s">
        <v>110</v>
      </c>
      <c r="B287" s="85" t="s">
        <v>168</v>
      </c>
      <c r="C287" s="113">
        <v>1320</v>
      </c>
      <c r="D287" s="114">
        <v>1400</v>
      </c>
      <c r="E287" s="113">
        <v>1500</v>
      </c>
      <c r="F287" s="113">
        <v>1500</v>
      </c>
      <c r="G287" s="113">
        <v>1500</v>
      </c>
    </row>
    <row r="288" spans="1:7" ht="24" x14ac:dyDescent="0.25">
      <c r="A288" s="103" t="s">
        <v>272</v>
      </c>
      <c r="B288" s="104" t="s">
        <v>273</v>
      </c>
      <c r="C288" s="105">
        <f>SUM(C289+C292)</f>
        <v>2299</v>
      </c>
      <c r="D288" s="105">
        <f t="shared" ref="D288:G288" si="114">SUM(D289+D292)</f>
        <v>0</v>
      </c>
      <c r="E288" s="105">
        <f t="shared" si="114"/>
        <v>0</v>
      </c>
      <c r="F288" s="105">
        <f t="shared" si="114"/>
        <v>0</v>
      </c>
      <c r="G288" s="105">
        <f t="shared" si="114"/>
        <v>0</v>
      </c>
    </row>
    <row r="289" spans="1:7" x14ac:dyDescent="0.25">
      <c r="A289" s="106" t="s">
        <v>195</v>
      </c>
      <c r="B289" s="107" t="s">
        <v>36</v>
      </c>
      <c r="C289" s="108">
        <f>SUM(C290)</f>
        <v>979</v>
      </c>
      <c r="D289" s="108">
        <f t="shared" ref="D289:G290" si="115">SUM(D290)</f>
        <v>0</v>
      </c>
      <c r="E289" s="108">
        <f t="shared" si="115"/>
        <v>0</v>
      </c>
      <c r="F289" s="108">
        <f t="shared" si="115"/>
        <v>0</v>
      </c>
      <c r="G289" s="108">
        <f t="shared" si="115"/>
        <v>0</v>
      </c>
    </row>
    <row r="290" spans="1:7" x14ac:dyDescent="0.25">
      <c r="A290" s="109" t="s">
        <v>196</v>
      </c>
      <c r="B290" s="110" t="s">
        <v>197</v>
      </c>
      <c r="C290" s="111">
        <f>SUM(C291)</f>
        <v>979</v>
      </c>
      <c r="D290" s="111">
        <f t="shared" si="115"/>
        <v>0</v>
      </c>
      <c r="E290" s="111">
        <f t="shared" si="115"/>
        <v>0</v>
      </c>
      <c r="F290" s="111">
        <f t="shared" si="115"/>
        <v>0</v>
      </c>
      <c r="G290" s="111">
        <f t="shared" si="115"/>
        <v>0</v>
      </c>
    </row>
    <row r="291" spans="1:7" x14ac:dyDescent="0.25">
      <c r="A291" s="112" t="s">
        <v>110</v>
      </c>
      <c r="B291" s="85" t="s">
        <v>168</v>
      </c>
      <c r="C291" s="113">
        <v>979</v>
      </c>
      <c r="D291" s="114">
        <v>0</v>
      </c>
      <c r="E291" s="113">
        <v>0</v>
      </c>
      <c r="F291" s="113">
        <v>0</v>
      </c>
      <c r="G291" s="113">
        <v>0</v>
      </c>
    </row>
    <row r="292" spans="1:7" x14ac:dyDescent="0.25">
      <c r="A292" s="109" t="s">
        <v>237</v>
      </c>
      <c r="B292" s="110" t="s">
        <v>238</v>
      </c>
      <c r="C292" s="111">
        <f>SUM(C293)</f>
        <v>1320</v>
      </c>
      <c r="D292" s="111">
        <f t="shared" ref="D292:G292" si="116">SUM(D293)</f>
        <v>0</v>
      </c>
      <c r="E292" s="111">
        <f t="shared" si="116"/>
        <v>0</v>
      </c>
      <c r="F292" s="111">
        <f t="shared" si="116"/>
        <v>0</v>
      </c>
      <c r="G292" s="111">
        <f t="shared" si="116"/>
        <v>0</v>
      </c>
    </row>
    <row r="293" spans="1:7" x14ac:dyDescent="0.25">
      <c r="A293" s="112" t="s">
        <v>110</v>
      </c>
      <c r="B293" s="85" t="s">
        <v>168</v>
      </c>
      <c r="C293" s="113">
        <v>1320</v>
      </c>
      <c r="D293" s="114">
        <v>0</v>
      </c>
      <c r="E293" s="113">
        <v>0</v>
      </c>
      <c r="F293" s="113">
        <v>0</v>
      </c>
      <c r="G293" s="113">
        <v>0</v>
      </c>
    </row>
    <row r="294" spans="1:7" ht="24" x14ac:dyDescent="0.25">
      <c r="A294" s="103" t="s">
        <v>253</v>
      </c>
      <c r="B294" s="104" t="s">
        <v>254</v>
      </c>
      <c r="C294" s="105">
        <f>SUM(C295+C298)</f>
        <v>0</v>
      </c>
      <c r="D294" s="105">
        <f t="shared" ref="D294:G294" si="117">SUM(D295+D298)</f>
        <v>4400</v>
      </c>
      <c r="E294" s="105">
        <f t="shared" si="117"/>
        <v>0</v>
      </c>
      <c r="F294" s="105">
        <f t="shared" si="117"/>
        <v>0</v>
      </c>
      <c r="G294" s="105">
        <f t="shared" si="117"/>
        <v>0</v>
      </c>
    </row>
    <row r="295" spans="1:7" x14ac:dyDescent="0.25">
      <c r="A295" s="106" t="s">
        <v>195</v>
      </c>
      <c r="B295" s="107" t="s">
        <v>36</v>
      </c>
      <c r="C295" s="108">
        <f>SUM(C296)</f>
        <v>0</v>
      </c>
      <c r="D295" s="108">
        <f t="shared" ref="D295:G296" si="118">SUM(D296)</f>
        <v>1000</v>
      </c>
      <c r="E295" s="108">
        <f t="shared" si="118"/>
        <v>0</v>
      </c>
      <c r="F295" s="108">
        <f t="shared" si="118"/>
        <v>0</v>
      </c>
      <c r="G295" s="108">
        <f t="shared" si="118"/>
        <v>0</v>
      </c>
    </row>
    <row r="296" spans="1:7" x14ac:dyDescent="0.25">
      <c r="A296" s="109" t="s">
        <v>196</v>
      </c>
      <c r="B296" s="110" t="s">
        <v>197</v>
      </c>
      <c r="C296" s="111">
        <f>SUM(C297)</f>
        <v>0</v>
      </c>
      <c r="D296" s="111">
        <f t="shared" si="118"/>
        <v>1000</v>
      </c>
      <c r="E296" s="111">
        <f t="shared" si="118"/>
        <v>0</v>
      </c>
      <c r="F296" s="111">
        <f t="shared" si="118"/>
        <v>0</v>
      </c>
      <c r="G296" s="111">
        <f t="shared" si="118"/>
        <v>0</v>
      </c>
    </row>
    <row r="297" spans="1:7" x14ac:dyDescent="0.25">
      <c r="A297" s="112" t="s">
        <v>110</v>
      </c>
      <c r="B297" s="85" t="s">
        <v>168</v>
      </c>
      <c r="C297" s="113">
        <v>0</v>
      </c>
      <c r="D297" s="114">
        <v>1000</v>
      </c>
      <c r="E297" s="113">
        <v>0</v>
      </c>
      <c r="F297" s="113">
        <v>0</v>
      </c>
      <c r="G297" s="113">
        <v>0</v>
      </c>
    </row>
    <row r="298" spans="1:7" x14ac:dyDescent="0.25">
      <c r="A298" s="106" t="s">
        <v>148</v>
      </c>
      <c r="B298" s="107" t="s">
        <v>149</v>
      </c>
      <c r="C298" s="108">
        <f>SUM(C299+C301)</f>
        <v>0</v>
      </c>
      <c r="D298" s="108">
        <f t="shared" ref="D298:G298" si="119">SUM(D299+D301)</f>
        <v>3400</v>
      </c>
      <c r="E298" s="108">
        <f t="shared" si="119"/>
        <v>0</v>
      </c>
      <c r="F298" s="108">
        <f t="shared" si="119"/>
        <v>0</v>
      </c>
      <c r="G298" s="108">
        <f t="shared" si="119"/>
        <v>0</v>
      </c>
    </row>
    <row r="299" spans="1:7" x14ac:dyDescent="0.25">
      <c r="A299" s="109" t="s">
        <v>150</v>
      </c>
      <c r="B299" s="110" t="s">
        <v>151</v>
      </c>
      <c r="C299" s="111">
        <f>SUM(C300)</f>
        <v>0</v>
      </c>
      <c r="D299" s="111">
        <f t="shared" ref="D299:G299" si="120">SUM(D300)</f>
        <v>2000</v>
      </c>
      <c r="E299" s="111">
        <f t="shared" si="120"/>
        <v>0</v>
      </c>
      <c r="F299" s="111">
        <f t="shared" si="120"/>
        <v>0</v>
      </c>
      <c r="G299" s="111">
        <f t="shared" si="120"/>
        <v>0</v>
      </c>
    </row>
    <row r="300" spans="1:7" x14ac:dyDescent="0.25">
      <c r="A300" s="112" t="s">
        <v>110</v>
      </c>
      <c r="B300" s="85" t="s">
        <v>168</v>
      </c>
      <c r="C300" s="113">
        <v>0</v>
      </c>
      <c r="D300" s="114">
        <v>2000</v>
      </c>
      <c r="E300" s="113">
        <v>0</v>
      </c>
      <c r="F300" s="113">
        <v>0</v>
      </c>
      <c r="G300" s="113">
        <v>0</v>
      </c>
    </row>
    <row r="301" spans="1:7" x14ac:dyDescent="0.25">
      <c r="A301" s="109" t="s">
        <v>237</v>
      </c>
      <c r="B301" s="110" t="s">
        <v>238</v>
      </c>
      <c r="C301" s="111">
        <f>SUM(C302)</f>
        <v>0</v>
      </c>
      <c r="D301" s="111">
        <f t="shared" ref="D301:G301" si="121">SUM(D302)</f>
        <v>1400</v>
      </c>
      <c r="E301" s="111">
        <f t="shared" si="121"/>
        <v>0</v>
      </c>
      <c r="F301" s="111">
        <f t="shared" si="121"/>
        <v>0</v>
      </c>
      <c r="G301" s="111">
        <f t="shared" si="121"/>
        <v>0</v>
      </c>
    </row>
    <row r="302" spans="1:7" x14ac:dyDescent="0.25">
      <c r="A302" s="112" t="s">
        <v>110</v>
      </c>
      <c r="B302" s="85" t="s">
        <v>168</v>
      </c>
      <c r="C302" s="113">
        <v>0</v>
      </c>
      <c r="D302" s="114">
        <v>1400</v>
      </c>
      <c r="E302" s="113">
        <v>0</v>
      </c>
      <c r="F302" s="113">
        <v>0</v>
      </c>
      <c r="G302" s="113">
        <v>0</v>
      </c>
    </row>
    <row r="303" spans="1:7" ht="24" x14ac:dyDescent="0.25">
      <c r="A303" s="103" t="s">
        <v>248</v>
      </c>
      <c r="B303" s="104" t="s">
        <v>255</v>
      </c>
      <c r="C303" s="105">
        <f>SUM(C304+C308)</f>
        <v>3232</v>
      </c>
      <c r="D303" s="105">
        <f t="shared" ref="D303:G303" si="122">SUM(D304+D308)</f>
        <v>10840</v>
      </c>
      <c r="E303" s="105">
        <f t="shared" si="122"/>
        <v>10800</v>
      </c>
      <c r="F303" s="105">
        <f t="shared" si="122"/>
        <v>10800</v>
      </c>
      <c r="G303" s="105">
        <f t="shared" si="122"/>
        <v>10800</v>
      </c>
    </row>
    <row r="304" spans="1:7" x14ac:dyDescent="0.25">
      <c r="A304" s="106" t="s">
        <v>142</v>
      </c>
      <c r="B304" s="107" t="s">
        <v>18</v>
      </c>
      <c r="C304" s="108">
        <f>SUM(C305)</f>
        <v>260</v>
      </c>
      <c r="D304" s="108">
        <f t="shared" ref="D304:G304" si="123">SUM(D305)</f>
        <v>5400</v>
      </c>
      <c r="E304" s="108">
        <f t="shared" si="123"/>
        <v>5400</v>
      </c>
      <c r="F304" s="108">
        <f t="shared" si="123"/>
        <v>5400</v>
      </c>
      <c r="G304" s="108">
        <f t="shared" si="123"/>
        <v>5400</v>
      </c>
    </row>
    <row r="305" spans="1:7" x14ac:dyDescent="0.25">
      <c r="A305" s="109" t="s">
        <v>143</v>
      </c>
      <c r="B305" s="110" t="s">
        <v>144</v>
      </c>
      <c r="C305" s="111">
        <f>SUM(C306:C307)</f>
        <v>260</v>
      </c>
      <c r="D305" s="111">
        <f t="shared" ref="D305:G305" si="124">SUM(D306:D307)</f>
        <v>5400</v>
      </c>
      <c r="E305" s="111">
        <f t="shared" si="124"/>
        <v>5400</v>
      </c>
      <c r="F305" s="111">
        <f t="shared" si="124"/>
        <v>5400</v>
      </c>
      <c r="G305" s="111">
        <f t="shared" si="124"/>
        <v>5400</v>
      </c>
    </row>
    <row r="306" spans="1:7" x14ac:dyDescent="0.25">
      <c r="A306" s="112" t="s">
        <v>108</v>
      </c>
      <c r="B306" s="85" t="s">
        <v>156</v>
      </c>
      <c r="C306" s="113">
        <v>260</v>
      </c>
      <c r="D306" s="114">
        <v>400</v>
      </c>
      <c r="E306" s="113">
        <v>400</v>
      </c>
      <c r="F306" s="113">
        <v>400</v>
      </c>
      <c r="G306" s="113">
        <v>400</v>
      </c>
    </row>
    <row r="307" spans="1:7" x14ac:dyDescent="0.25">
      <c r="A307" s="112" t="s">
        <v>110</v>
      </c>
      <c r="B307" s="85" t="s">
        <v>168</v>
      </c>
      <c r="C307" s="113">
        <v>0</v>
      </c>
      <c r="D307" s="114">
        <v>5000</v>
      </c>
      <c r="E307" s="113">
        <v>5000</v>
      </c>
      <c r="F307" s="113">
        <v>5000</v>
      </c>
      <c r="G307" s="113">
        <v>5000</v>
      </c>
    </row>
    <row r="308" spans="1:7" x14ac:dyDescent="0.25">
      <c r="A308" s="106" t="s">
        <v>195</v>
      </c>
      <c r="B308" s="107" t="s">
        <v>36</v>
      </c>
      <c r="C308" s="108">
        <f>SUM(C309)</f>
        <v>2972</v>
      </c>
      <c r="D308" s="108">
        <f t="shared" ref="D308:G308" si="125">SUM(D309)</f>
        <v>5440</v>
      </c>
      <c r="E308" s="108">
        <f t="shared" si="125"/>
        <v>5400</v>
      </c>
      <c r="F308" s="108">
        <f t="shared" si="125"/>
        <v>5400</v>
      </c>
      <c r="G308" s="108">
        <f t="shared" si="125"/>
        <v>5400</v>
      </c>
    </row>
    <row r="309" spans="1:7" x14ac:dyDescent="0.25">
      <c r="A309" s="109" t="s">
        <v>196</v>
      </c>
      <c r="B309" s="110" t="s">
        <v>197</v>
      </c>
      <c r="C309" s="111">
        <f>SUM(C310:C313)</f>
        <v>2972</v>
      </c>
      <c r="D309" s="111">
        <f t="shared" ref="D309:G309" si="126">SUM(D310:D313)</f>
        <v>5440</v>
      </c>
      <c r="E309" s="111">
        <f t="shared" si="126"/>
        <v>5400</v>
      </c>
      <c r="F309" s="111">
        <f t="shared" si="126"/>
        <v>5400</v>
      </c>
      <c r="G309" s="111">
        <f t="shared" si="126"/>
        <v>5400</v>
      </c>
    </row>
    <row r="310" spans="1:7" x14ac:dyDescent="0.25">
      <c r="A310" s="112" t="s">
        <v>108</v>
      </c>
      <c r="B310" s="85" t="s">
        <v>156</v>
      </c>
      <c r="C310" s="113">
        <v>0</v>
      </c>
      <c r="D310" s="114">
        <v>440</v>
      </c>
      <c r="E310" s="113">
        <v>400</v>
      </c>
      <c r="F310" s="113">
        <v>400</v>
      </c>
      <c r="G310" s="113">
        <v>400</v>
      </c>
    </row>
    <row r="311" spans="1:7" x14ac:dyDescent="0.25">
      <c r="A311" s="112" t="s">
        <v>95</v>
      </c>
      <c r="B311" s="85" t="s">
        <v>161</v>
      </c>
      <c r="C311" s="113">
        <v>1673</v>
      </c>
      <c r="D311" s="114">
        <v>1000</v>
      </c>
      <c r="E311" s="113">
        <v>1000</v>
      </c>
      <c r="F311" s="113">
        <v>1000</v>
      </c>
      <c r="G311" s="113">
        <v>1000</v>
      </c>
    </row>
    <row r="312" spans="1:7" x14ac:dyDescent="0.25">
      <c r="A312" s="112" t="s">
        <v>100</v>
      </c>
      <c r="B312" s="85" t="s">
        <v>167</v>
      </c>
      <c r="C312" s="113">
        <v>0</v>
      </c>
      <c r="D312" s="114">
        <v>0</v>
      </c>
      <c r="E312" s="113">
        <v>0</v>
      </c>
      <c r="F312" s="113">
        <v>0</v>
      </c>
      <c r="G312" s="113">
        <v>0</v>
      </c>
    </row>
    <row r="313" spans="1:7" x14ac:dyDescent="0.25">
      <c r="A313" s="112" t="s">
        <v>110</v>
      </c>
      <c r="B313" s="85" t="s">
        <v>168</v>
      </c>
      <c r="C313" s="113">
        <v>1299</v>
      </c>
      <c r="D313" s="114">
        <v>4000</v>
      </c>
      <c r="E313" s="113">
        <v>4000</v>
      </c>
      <c r="F313" s="113">
        <v>4000</v>
      </c>
      <c r="G313" s="113">
        <v>4000</v>
      </c>
    </row>
    <row r="314" spans="1:7" ht="24" x14ac:dyDescent="0.25">
      <c r="A314" s="103" t="s">
        <v>256</v>
      </c>
      <c r="B314" s="104" t="s">
        <v>257</v>
      </c>
      <c r="C314" s="105">
        <f>SUM(C315)</f>
        <v>11031</v>
      </c>
      <c r="D314" s="105">
        <f t="shared" ref="D314:G314" si="127">SUM(D315)</f>
        <v>2500</v>
      </c>
      <c r="E314" s="105">
        <f t="shared" si="127"/>
        <v>0</v>
      </c>
      <c r="F314" s="105">
        <f t="shared" si="127"/>
        <v>0</v>
      </c>
      <c r="G314" s="105">
        <f t="shared" si="127"/>
        <v>0</v>
      </c>
    </row>
    <row r="315" spans="1:7" x14ac:dyDescent="0.25">
      <c r="A315" s="106" t="s">
        <v>142</v>
      </c>
      <c r="B315" s="107" t="s">
        <v>18</v>
      </c>
      <c r="C315" s="108">
        <f>SUM(C316)</f>
        <v>11031</v>
      </c>
      <c r="D315" s="108">
        <f t="shared" ref="D315:G315" si="128">SUM(D316)</f>
        <v>2500</v>
      </c>
      <c r="E315" s="108">
        <f t="shared" si="128"/>
        <v>0</v>
      </c>
      <c r="F315" s="108">
        <f t="shared" si="128"/>
        <v>0</v>
      </c>
      <c r="G315" s="108">
        <f t="shared" si="128"/>
        <v>0</v>
      </c>
    </row>
    <row r="316" spans="1:7" x14ac:dyDescent="0.25">
      <c r="A316" s="109" t="s">
        <v>143</v>
      </c>
      <c r="B316" s="110" t="s">
        <v>144</v>
      </c>
      <c r="C316" s="111">
        <f>SUM(C317:C319)</f>
        <v>11031</v>
      </c>
      <c r="D316" s="111">
        <f t="shared" ref="D316:G316" si="129">SUM(D317:D319)</f>
        <v>2500</v>
      </c>
      <c r="E316" s="111">
        <f t="shared" si="129"/>
        <v>0</v>
      </c>
      <c r="F316" s="111">
        <f t="shared" si="129"/>
        <v>0</v>
      </c>
      <c r="G316" s="111">
        <f t="shared" si="129"/>
        <v>0</v>
      </c>
    </row>
    <row r="317" spans="1:7" x14ac:dyDescent="0.25">
      <c r="A317" s="112" t="s">
        <v>98</v>
      </c>
      <c r="B317" s="85" t="s">
        <v>164</v>
      </c>
      <c r="C317" s="113">
        <v>0</v>
      </c>
      <c r="D317" s="114">
        <v>2200</v>
      </c>
      <c r="E317" s="113">
        <v>0</v>
      </c>
      <c r="F317" s="113">
        <v>0</v>
      </c>
      <c r="G317" s="113">
        <v>0</v>
      </c>
    </row>
    <row r="318" spans="1:7" x14ac:dyDescent="0.25">
      <c r="A318" s="112">
        <v>3237</v>
      </c>
      <c r="B318" s="85" t="s">
        <v>168</v>
      </c>
      <c r="C318" s="113">
        <v>11031</v>
      </c>
      <c r="D318" s="114">
        <v>0</v>
      </c>
      <c r="E318" s="113">
        <v>0</v>
      </c>
      <c r="F318" s="113">
        <v>0</v>
      </c>
      <c r="G318" s="113">
        <v>0</v>
      </c>
    </row>
    <row r="319" spans="1:7" x14ac:dyDescent="0.25">
      <c r="A319" s="112" t="s">
        <v>103</v>
      </c>
      <c r="B319" s="85" t="s">
        <v>174</v>
      </c>
      <c r="C319" s="113">
        <v>0</v>
      </c>
      <c r="D319" s="114">
        <v>300</v>
      </c>
      <c r="E319" s="113">
        <v>0</v>
      </c>
      <c r="F319" s="113">
        <v>0</v>
      </c>
      <c r="G319" s="113">
        <v>0</v>
      </c>
    </row>
    <row r="320" spans="1:7" ht="24" x14ac:dyDescent="0.25">
      <c r="A320" s="103" t="s">
        <v>258</v>
      </c>
      <c r="B320" s="104" t="s">
        <v>259</v>
      </c>
      <c r="C320" s="105">
        <f>SUM(C321+C324)</f>
        <v>1330</v>
      </c>
      <c r="D320" s="105">
        <f t="shared" ref="D320:G320" si="130">SUM(D321+D324)</f>
        <v>2600</v>
      </c>
      <c r="E320" s="105">
        <f t="shared" si="130"/>
        <v>2000</v>
      </c>
      <c r="F320" s="105">
        <f t="shared" si="130"/>
        <v>2000</v>
      </c>
      <c r="G320" s="105">
        <f t="shared" si="130"/>
        <v>2000</v>
      </c>
    </row>
    <row r="321" spans="1:7" x14ac:dyDescent="0.25">
      <c r="A321" s="106" t="s">
        <v>142</v>
      </c>
      <c r="B321" s="107" t="s">
        <v>18</v>
      </c>
      <c r="C321" s="108">
        <f>SUM(C322)</f>
        <v>1330</v>
      </c>
      <c r="D321" s="108">
        <f t="shared" ref="D321:G321" si="131">SUM(D322)</f>
        <v>600</v>
      </c>
      <c r="E321" s="108">
        <f t="shared" si="131"/>
        <v>1000</v>
      </c>
      <c r="F321" s="108">
        <f t="shared" si="131"/>
        <v>1000</v>
      </c>
      <c r="G321" s="108">
        <f t="shared" si="131"/>
        <v>1000</v>
      </c>
    </row>
    <row r="322" spans="1:7" x14ac:dyDescent="0.25">
      <c r="A322" s="109" t="s">
        <v>143</v>
      </c>
      <c r="B322" s="110" t="s">
        <v>144</v>
      </c>
      <c r="C322" s="111">
        <f>SUM(C323)</f>
        <v>1330</v>
      </c>
      <c r="D322" s="111">
        <f t="shared" ref="D322:G322" si="132">SUM(D323)</f>
        <v>600</v>
      </c>
      <c r="E322" s="111">
        <f t="shared" si="132"/>
        <v>1000</v>
      </c>
      <c r="F322" s="111">
        <f t="shared" si="132"/>
        <v>1000</v>
      </c>
      <c r="G322" s="111">
        <f t="shared" si="132"/>
        <v>1000</v>
      </c>
    </row>
    <row r="323" spans="1:7" x14ac:dyDescent="0.25">
      <c r="A323" s="112" t="s">
        <v>110</v>
      </c>
      <c r="B323" s="85" t="s">
        <v>168</v>
      </c>
      <c r="C323" s="113">
        <v>1330</v>
      </c>
      <c r="D323" s="114">
        <v>600</v>
      </c>
      <c r="E323" s="113">
        <v>1000</v>
      </c>
      <c r="F323" s="113">
        <v>1000</v>
      </c>
      <c r="G323" s="113">
        <v>1000</v>
      </c>
    </row>
    <row r="324" spans="1:7" x14ac:dyDescent="0.25">
      <c r="A324" s="106" t="s">
        <v>195</v>
      </c>
      <c r="B324" s="107" t="s">
        <v>36</v>
      </c>
      <c r="C324" s="108">
        <f>SUM(C325)</f>
        <v>0</v>
      </c>
      <c r="D324" s="108">
        <f t="shared" ref="D324:G324" si="133">SUM(D325)</f>
        <v>2000</v>
      </c>
      <c r="E324" s="108">
        <f t="shared" si="133"/>
        <v>1000</v>
      </c>
      <c r="F324" s="108">
        <f t="shared" si="133"/>
        <v>1000</v>
      </c>
      <c r="G324" s="108">
        <f t="shared" si="133"/>
        <v>1000</v>
      </c>
    </row>
    <row r="325" spans="1:7" x14ac:dyDescent="0.25">
      <c r="A325" s="109" t="s">
        <v>196</v>
      </c>
      <c r="B325" s="110" t="s">
        <v>197</v>
      </c>
      <c r="C325" s="111">
        <f>SUM(C326)</f>
        <v>0</v>
      </c>
      <c r="D325" s="111">
        <f t="shared" ref="D325:G325" si="134">SUM(D326)</f>
        <v>2000</v>
      </c>
      <c r="E325" s="111">
        <f t="shared" si="134"/>
        <v>1000</v>
      </c>
      <c r="F325" s="111">
        <f t="shared" si="134"/>
        <v>1000</v>
      </c>
      <c r="G325" s="111">
        <f t="shared" si="134"/>
        <v>1000</v>
      </c>
    </row>
    <row r="326" spans="1:7" x14ac:dyDescent="0.25">
      <c r="A326" s="112" t="s">
        <v>110</v>
      </c>
      <c r="B326" s="85" t="s">
        <v>168</v>
      </c>
      <c r="C326" s="113">
        <v>0</v>
      </c>
      <c r="D326" s="114">
        <v>2000</v>
      </c>
      <c r="E326" s="113">
        <v>1000</v>
      </c>
      <c r="F326" s="113">
        <v>1000</v>
      </c>
      <c r="G326" s="113">
        <v>1000</v>
      </c>
    </row>
    <row r="327" spans="1:7" ht="24" x14ac:dyDescent="0.25">
      <c r="A327" s="103" t="s">
        <v>274</v>
      </c>
      <c r="B327" s="104" t="s">
        <v>275</v>
      </c>
      <c r="C327" s="105">
        <f>SUM(C328+C331)</f>
        <v>2654</v>
      </c>
      <c r="D327" s="105">
        <f t="shared" ref="D327:G327" si="135">SUM(D328+D331)</f>
        <v>0</v>
      </c>
      <c r="E327" s="105">
        <f t="shared" si="135"/>
        <v>0</v>
      </c>
      <c r="F327" s="105">
        <f t="shared" si="135"/>
        <v>0</v>
      </c>
      <c r="G327" s="105">
        <f t="shared" si="135"/>
        <v>0</v>
      </c>
    </row>
    <row r="328" spans="1:7" x14ac:dyDescent="0.25">
      <c r="A328" s="106" t="s">
        <v>195</v>
      </c>
      <c r="B328" s="107" t="s">
        <v>36</v>
      </c>
      <c r="C328" s="108">
        <f>SUM(C329)</f>
        <v>663</v>
      </c>
      <c r="D328" s="108">
        <f t="shared" ref="D328:G328" si="136">SUM(D329)</f>
        <v>0</v>
      </c>
      <c r="E328" s="108">
        <f t="shared" si="136"/>
        <v>0</v>
      </c>
      <c r="F328" s="108">
        <f t="shared" si="136"/>
        <v>0</v>
      </c>
      <c r="G328" s="108">
        <f t="shared" si="136"/>
        <v>0</v>
      </c>
    </row>
    <row r="329" spans="1:7" x14ac:dyDescent="0.25">
      <c r="A329" s="109" t="s">
        <v>196</v>
      </c>
      <c r="B329" s="110" t="s">
        <v>197</v>
      </c>
      <c r="C329" s="111">
        <f>SUM(C330)</f>
        <v>663</v>
      </c>
      <c r="D329" s="111">
        <f t="shared" ref="D329" si="137">SUM(D330)</f>
        <v>0</v>
      </c>
      <c r="E329" s="111">
        <f t="shared" ref="E329:G329" si="138">SUM(E330)</f>
        <v>0</v>
      </c>
      <c r="F329" s="111">
        <f t="shared" si="138"/>
        <v>0</v>
      </c>
      <c r="G329" s="111">
        <f t="shared" si="138"/>
        <v>0</v>
      </c>
    </row>
    <row r="330" spans="1:7" x14ac:dyDescent="0.25">
      <c r="A330" s="112" t="s">
        <v>110</v>
      </c>
      <c r="B330" s="85" t="s">
        <v>168</v>
      </c>
      <c r="C330" s="113">
        <v>663</v>
      </c>
      <c r="D330" s="114">
        <v>0</v>
      </c>
      <c r="E330" s="113">
        <v>0</v>
      </c>
      <c r="F330" s="113">
        <v>0</v>
      </c>
      <c r="G330" s="113">
        <v>0</v>
      </c>
    </row>
    <row r="331" spans="1:7" x14ac:dyDescent="0.25">
      <c r="A331" s="106" t="s">
        <v>148</v>
      </c>
      <c r="B331" s="107" t="s">
        <v>149</v>
      </c>
      <c r="C331" s="108">
        <f>SUM(C332)</f>
        <v>1991</v>
      </c>
      <c r="D331" s="108">
        <f t="shared" ref="D331:G332" si="139">SUM(D332)</f>
        <v>0</v>
      </c>
      <c r="E331" s="108">
        <f t="shared" si="139"/>
        <v>0</v>
      </c>
      <c r="F331" s="108">
        <f t="shared" si="139"/>
        <v>0</v>
      </c>
      <c r="G331" s="108">
        <f t="shared" si="139"/>
        <v>0</v>
      </c>
    </row>
    <row r="332" spans="1:7" x14ac:dyDescent="0.25">
      <c r="A332" s="109" t="s">
        <v>150</v>
      </c>
      <c r="B332" s="110" t="s">
        <v>151</v>
      </c>
      <c r="C332" s="111">
        <f>SUM(C333)</f>
        <v>1991</v>
      </c>
      <c r="D332" s="111">
        <f t="shared" si="139"/>
        <v>0</v>
      </c>
      <c r="E332" s="111">
        <f t="shared" si="139"/>
        <v>0</v>
      </c>
      <c r="F332" s="111">
        <f t="shared" si="139"/>
        <v>0</v>
      </c>
      <c r="G332" s="111">
        <f t="shared" si="139"/>
        <v>0</v>
      </c>
    </row>
    <row r="333" spans="1:7" x14ac:dyDescent="0.25">
      <c r="A333" s="112" t="s">
        <v>110</v>
      </c>
      <c r="B333" s="85" t="s">
        <v>168</v>
      </c>
      <c r="C333" s="113">
        <v>1991</v>
      </c>
      <c r="D333" s="114">
        <v>0</v>
      </c>
      <c r="E333" s="113">
        <v>0</v>
      </c>
      <c r="F333" s="113">
        <v>0</v>
      </c>
      <c r="G333" s="113">
        <v>0</v>
      </c>
    </row>
    <row r="334" spans="1:7" ht="24" x14ac:dyDescent="0.25">
      <c r="A334" s="103" t="s">
        <v>260</v>
      </c>
      <c r="B334" s="104" t="s">
        <v>261</v>
      </c>
      <c r="C334" s="105">
        <f>SUM(C335+C338)</f>
        <v>0</v>
      </c>
      <c r="D334" s="105">
        <f t="shared" ref="D334:G334" si="140">SUM(D335+D338)</f>
        <v>1330</v>
      </c>
      <c r="E334" s="105">
        <f t="shared" si="140"/>
        <v>0</v>
      </c>
      <c r="F334" s="105">
        <f t="shared" si="140"/>
        <v>0</v>
      </c>
      <c r="G334" s="105">
        <f t="shared" si="140"/>
        <v>0</v>
      </c>
    </row>
    <row r="335" spans="1:7" x14ac:dyDescent="0.25">
      <c r="A335" s="106" t="s">
        <v>195</v>
      </c>
      <c r="B335" s="107" t="s">
        <v>36</v>
      </c>
      <c r="C335" s="108">
        <f>SUM(C336)</f>
        <v>0</v>
      </c>
      <c r="D335" s="108">
        <f t="shared" ref="D335:G336" si="141">SUM(D336)</f>
        <v>1330</v>
      </c>
      <c r="E335" s="108">
        <f t="shared" si="141"/>
        <v>0</v>
      </c>
      <c r="F335" s="108">
        <f t="shared" si="141"/>
        <v>0</v>
      </c>
      <c r="G335" s="108">
        <f t="shared" si="141"/>
        <v>0</v>
      </c>
    </row>
    <row r="336" spans="1:7" x14ac:dyDescent="0.25">
      <c r="A336" s="109" t="s">
        <v>196</v>
      </c>
      <c r="B336" s="110" t="s">
        <v>197</v>
      </c>
      <c r="C336" s="111">
        <f>SUM(C337)</f>
        <v>0</v>
      </c>
      <c r="D336" s="111">
        <f t="shared" si="141"/>
        <v>1330</v>
      </c>
      <c r="E336" s="111">
        <f t="shared" si="141"/>
        <v>0</v>
      </c>
      <c r="F336" s="111">
        <f t="shared" si="141"/>
        <v>0</v>
      </c>
      <c r="G336" s="111">
        <f t="shared" si="141"/>
        <v>0</v>
      </c>
    </row>
    <row r="337" spans="1:7" x14ac:dyDescent="0.25">
      <c r="A337" s="112" t="s">
        <v>110</v>
      </c>
      <c r="B337" s="85" t="s">
        <v>168</v>
      </c>
      <c r="C337" s="113">
        <v>0</v>
      </c>
      <c r="D337" s="114">
        <v>1330</v>
      </c>
      <c r="E337" s="113">
        <v>0</v>
      </c>
      <c r="F337" s="113">
        <v>0</v>
      </c>
      <c r="G337" s="113">
        <v>0</v>
      </c>
    </row>
    <row r="338" spans="1:7" x14ac:dyDescent="0.25">
      <c r="A338" s="106" t="s">
        <v>148</v>
      </c>
      <c r="B338" s="107" t="s">
        <v>149</v>
      </c>
      <c r="C338" s="108">
        <f>SUM(C339)</f>
        <v>0</v>
      </c>
      <c r="D338" s="108">
        <f t="shared" ref="D338:G339" si="142">SUM(D339)</f>
        <v>0</v>
      </c>
      <c r="E338" s="108">
        <f t="shared" si="142"/>
        <v>0</v>
      </c>
      <c r="F338" s="108">
        <f t="shared" si="142"/>
        <v>0</v>
      </c>
      <c r="G338" s="108">
        <f t="shared" si="142"/>
        <v>0</v>
      </c>
    </row>
    <row r="339" spans="1:7" x14ac:dyDescent="0.25">
      <c r="A339" s="109" t="s">
        <v>150</v>
      </c>
      <c r="B339" s="110" t="s">
        <v>151</v>
      </c>
      <c r="C339" s="111">
        <f>SUM(C340)</f>
        <v>0</v>
      </c>
      <c r="D339" s="111">
        <f t="shared" si="142"/>
        <v>0</v>
      </c>
      <c r="E339" s="111">
        <f t="shared" si="142"/>
        <v>0</v>
      </c>
      <c r="F339" s="111">
        <f t="shared" si="142"/>
        <v>0</v>
      </c>
      <c r="G339" s="111">
        <f t="shared" si="142"/>
        <v>0</v>
      </c>
    </row>
    <row r="340" spans="1:7" x14ac:dyDescent="0.25">
      <c r="A340" s="112" t="s">
        <v>110</v>
      </c>
      <c r="B340" s="85" t="s">
        <v>168</v>
      </c>
      <c r="C340" s="113">
        <v>0</v>
      </c>
      <c r="D340" s="114">
        <v>0</v>
      </c>
      <c r="E340" s="113">
        <v>0</v>
      </c>
      <c r="F340" s="113">
        <v>0</v>
      </c>
      <c r="G340" s="113">
        <v>0</v>
      </c>
    </row>
    <row r="341" spans="1:7" ht="24" x14ac:dyDescent="0.25">
      <c r="A341" s="103" t="s">
        <v>284</v>
      </c>
      <c r="B341" s="104" t="s">
        <v>285</v>
      </c>
      <c r="C341" s="105">
        <f>SUM(C342+C348+C345)</f>
        <v>0</v>
      </c>
      <c r="D341" s="105">
        <f t="shared" ref="D341:G341" si="143">SUM(D342+D348+D345)</f>
        <v>0</v>
      </c>
      <c r="E341" s="105">
        <f t="shared" si="143"/>
        <v>23000</v>
      </c>
      <c r="F341" s="105">
        <f t="shared" si="143"/>
        <v>23000</v>
      </c>
      <c r="G341" s="105">
        <f t="shared" si="143"/>
        <v>23000</v>
      </c>
    </row>
    <row r="342" spans="1:7" x14ac:dyDescent="0.25">
      <c r="A342" s="106" t="s">
        <v>142</v>
      </c>
      <c r="B342" s="107" t="s">
        <v>18</v>
      </c>
      <c r="C342" s="108">
        <f>SUM(C343)</f>
        <v>0</v>
      </c>
      <c r="D342" s="108">
        <f t="shared" ref="D342:D343" si="144">SUM(D343)</f>
        <v>0</v>
      </c>
      <c r="E342" s="108">
        <f t="shared" ref="E342:G343" si="145">SUM(E343)</f>
        <v>5000</v>
      </c>
      <c r="F342" s="108">
        <f t="shared" si="145"/>
        <v>5000</v>
      </c>
      <c r="G342" s="108">
        <f t="shared" si="145"/>
        <v>5000</v>
      </c>
    </row>
    <row r="343" spans="1:7" x14ac:dyDescent="0.25">
      <c r="A343" s="109" t="s">
        <v>143</v>
      </c>
      <c r="B343" s="110" t="s">
        <v>144</v>
      </c>
      <c r="C343" s="111">
        <f>SUM(C344)</f>
        <v>0</v>
      </c>
      <c r="D343" s="111">
        <f t="shared" si="144"/>
        <v>0</v>
      </c>
      <c r="E343" s="111">
        <f t="shared" si="145"/>
        <v>5000</v>
      </c>
      <c r="F343" s="111">
        <f t="shared" si="145"/>
        <v>5000</v>
      </c>
      <c r="G343" s="111">
        <f t="shared" si="145"/>
        <v>5000</v>
      </c>
    </row>
    <row r="344" spans="1:7" x14ac:dyDescent="0.25">
      <c r="A344" s="112" t="s">
        <v>110</v>
      </c>
      <c r="B344" s="85" t="s">
        <v>168</v>
      </c>
      <c r="C344" s="113">
        <v>0</v>
      </c>
      <c r="D344" s="114">
        <v>0</v>
      </c>
      <c r="E344" s="113">
        <v>5000</v>
      </c>
      <c r="F344" s="113">
        <v>5000</v>
      </c>
      <c r="G344" s="113">
        <v>5000</v>
      </c>
    </row>
    <row r="345" spans="1:7" x14ac:dyDescent="0.25">
      <c r="A345" s="106" t="s">
        <v>195</v>
      </c>
      <c r="B345" s="107" t="s">
        <v>36</v>
      </c>
      <c r="C345" s="108">
        <f>SUM(C346)</f>
        <v>0</v>
      </c>
      <c r="D345" s="108">
        <f t="shared" ref="D345:D346" si="146">SUM(D346)</f>
        <v>0</v>
      </c>
      <c r="E345" s="108">
        <f t="shared" ref="E345:G346" si="147">SUM(E346)</f>
        <v>5000</v>
      </c>
      <c r="F345" s="108">
        <f t="shared" si="147"/>
        <v>5000</v>
      </c>
      <c r="G345" s="108">
        <f t="shared" si="147"/>
        <v>5000</v>
      </c>
    </row>
    <row r="346" spans="1:7" x14ac:dyDescent="0.25">
      <c r="A346" s="109" t="s">
        <v>196</v>
      </c>
      <c r="B346" s="110" t="s">
        <v>197</v>
      </c>
      <c r="C346" s="111">
        <f>SUM(C347)</f>
        <v>0</v>
      </c>
      <c r="D346" s="111">
        <f t="shared" si="146"/>
        <v>0</v>
      </c>
      <c r="E346" s="111">
        <f t="shared" si="147"/>
        <v>5000</v>
      </c>
      <c r="F346" s="111">
        <f t="shared" si="147"/>
        <v>5000</v>
      </c>
      <c r="G346" s="111">
        <f t="shared" si="147"/>
        <v>5000</v>
      </c>
    </row>
    <row r="347" spans="1:7" x14ac:dyDescent="0.25">
      <c r="A347" s="112" t="s">
        <v>110</v>
      </c>
      <c r="B347" s="85" t="s">
        <v>168</v>
      </c>
      <c r="C347" s="113">
        <v>0</v>
      </c>
      <c r="D347" s="114">
        <v>0</v>
      </c>
      <c r="E347" s="113">
        <v>5000</v>
      </c>
      <c r="F347" s="113">
        <v>5000</v>
      </c>
      <c r="G347" s="113">
        <v>5000</v>
      </c>
    </row>
    <row r="348" spans="1:7" x14ac:dyDescent="0.25">
      <c r="A348" s="106" t="s">
        <v>148</v>
      </c>
      <c r="B348" s="107" t="s">
        <v>149</v>
      </c>
      <c r="C348" s="108">
        <f>SUM(C349+C351)</f>
        <v>0</v>
      </c>
      <c r="D348" s="108">
        <f t="shared" ref="D348:G348" si="148">SUM(D349+D351)</f>
        <v>0</v>
      </c>
      <c r="E348" s="108">
        <f t="shared" si="148"/>
        <v>13000</v>
      </c>
      <c r="F348" s="108">
        <f t="shared" si="148"/>
        <v>13000</v>
      </c>
      <c r="G348" s="108">
        <f t="shared" si="148"/>
        <v>13000</v>
      </c>
    </row>
    <row r="349" spans="1:7" x14ac:dyDescent="0.25">
      <c r="A349" s="109" t="s">
        <v>150</v>
      </c>
      <c r="B349" s="110" t="s">
        <v>151</v>
      </c>
      <c r="C349" s="111">
        <f>SUM(C350)</f>
        <v>0</v>
      </c>
      <c r="D349" s="111">
        <f t="shared" ref="D349" si="149">SUM(D350)</f>
        <v>0</v>
      </c>
      <c r="E349" s="111">
        <f t="shared" ref="E349:G349" si="150">SUM(E350)</f>
        <v>10000</v>
      </c>
      <c r="F349" s="111">
        <f t="shared" si="150"/>
        <v>10000</v>
      </c>
      <c r="G349" s="111">
        <f t="shared" si="150"/>
        <v>10000</v>
      </c>
    </row>
    <row r="350" spans="1:7" x14ac:dyDescent="0.25">
      <c r="A350" s="112" t="s">
        <v>110</v>
      </c>
      <c r="B350" s="85" t="s">
        <v>168</v>
      </c>
      <c r="C350" s="113">
        <v>0</v>
      </c>
      <c r="D350" s="114">
        <v>0</v>
      </c>
      <c r="E350" s="113">
        <v>10000</v>
      </c>
      <c r="F350" s="113">
        <v>10000</v>
      </c>
      <c r="G350" s="113">
        <v>10000</v>
      </c>
    </row>
    <row r="351" spans="1:7" x14ac:dyDescent="0.25">
      <c r="A351" s="109" t="s">
        <v>237</v>
      </c>
      <c r="B351" s="110" t="s">
        <v>238</v>
      </c>
      <c r="C351" s="111">
        <f>SUM(C352)</f>
        <v>0</v>
      </c>
      <c r="D351" s="111">
        <f t="shared" ref="D351" si="151">SUM(D352)</f>
        <v>0</v>
      </c>
      <c r="E351" s="111">
        <f t="shared" ref="E351:G351" si="152">SUM(E352)</f>
        <v>3000</v>
      </c>
      <c r="F351" s="111">
        <f t="shared" si="152"/>
        <v>3000</v>
      </c>
      <c r="G351" s="111">
        <f t="shared" si="152"/>
        <v>3000</v>
      </c>
    </row>
    <row r="352" spans="1:7" x14ac:dyDescent="0.25">
      <c r="A352" s="112" t="s">
        <v>110</v>
      </c>
      <c r="B352" s="85" t="s">
        <v>168</v>
      </c>
      <c r="C352" s="113">
        <v>0</v>
      </c>
      <c r="D352" s="114">
        <v>0</v>
      </c>
      <c r="E352" s="113">
        <v>3000</v>
      </c>
      <c r="F352" s="113">
        <v>3000</v>
      </c>
      <c r="G352" s="113">
        <v>3000</v>
      </c>
    </row>
    <row r="353" spans="1:7" x14ac:dyDescent="0.25">
      <c r="A353" s="100" t="s">
        <v>276</v>
      </c>
      <c r="B353" s="101" t="s">
        <v>277</v>
      </c>
      <c r="C353" s="102">
        <f>SUM(C354)</f>
        <v>3159</v>
      </c>
      <c r="D353" s="102">
        <f t="shared" ref="D353:G353" si="153">SUM(D354)</f>
        <v>0</v>
      </c>
      <c r="E353" s="102">
        <f t="shared" si="153"/>
        <v>5000</v>
      </c>
      <c r="F353" s="102">
        <f t="shared" si="153"/>
        <v>5000</v>
      </c>
      <c r="G353" s="102">
        <f t="shared" si="153"/>
        <v>5000</v>
      </c>
    </row>
    <row r="354" spans="1:7" ht="24" x14ac:dyDescent="0.25">
      <c r="A354" s="103" t="s">
        <v>231</v>
      </c>
      <c r="B354" s="104" t="s">
        <v>278</v>
      </c>
      <c r="C354" s="105">
        <f>SUM(C355+C362+C358)</f>
        <v>3159</v>
      </c>
      <c r="D354" s="105">
        <f t="shared" ref="D354:G354" si="154">SUM(D355+D362+D358)</f>
        <v>0</v>
      </c>
      <c r="E354" s="105">
        <f t="shared" si="154"/>
        <v>5000</v>
      </c>
      <c r="F354" s="105">
        <f t="shared" si="154"/>
        <v>5000</v>
      </c>
      <c r="G354" s="105">
        <f t="shared" si="154"/>
        <v>5000</v>
      </c>
    </row>
    <row r="355" spans="1:7" x14ac:dyDescent="0.25">
      <c r="A355" s="106" t="s">
        <v>142</v>
      </c>
      <c r="B355" s="107" t="s">
        <v>18</v>
      </c>
      <c r="C355" s="108">
        <f>SUM(C356)</f>
        <v>2159</v>
      </c>
      <c r="D355" s="108">
        <f t="shared" ref="D355:G356" si="155">SUM(D356)</f>
        <v>0</v>
      </c>
      <c r="E355" s="108">
        <f t="shared" si="155"/>
        <v>1000</v>
      </c>
      <c r="F355" s="108">
        <f t="shared" si="155"/>
        <v>1000</v>
      </c>
      <c r="G355" s="108">
        <f t="shared" si="155"/>
        <v>1000</v>
      </c>
    </row>
    <row r="356" spans="1:7" x14ac:dyDescent="0.25">
      <c r="A356" s="109" t="s">
        <v>143</v>
      </c>
      <c r="B356" s="110" t="s">
        <v>144</v>
      </c>
      <c r="C356" s="111">
        <f>SUM(C357)</f>
        <v>2159</v>
      </c>
      <c r="D356" s="111">
        <f t="shared" si="155"/>
        <v>0</v>
      </c>
      <c r="E356" s="111">
        <f t="shared" si="155"/>
        <v>1000</v>
      </c>
      <c r="F356" s="111">
        <f t="shared" si="155"/>
        <v>1000</v>
      </c>
      <c r="G356" s="111">
        <f t="shared" si="155"/>
        <v>1000</v>
      </c>
    </row>
    <row r="357" spans="1:7" x14ac:dyDescent="0.25">
      <c r="A357" s="112" t="s">
        <v>110</v>
      </c>
      <c r="B357" s="85" t="s">
        <v>168</v>
      </c>
      <c r="C357" s="113">
        <v>2159</v>
      </c>
      <c r="D357" s="114">
        <v>0</v>
      </c>
      <c r="E357" s="113">
        <v>1000</v>
      </c>
      <c r="F357" s="113">
        <v>1000</v>
      </c>
      <c r="G357" s="113">
        <v>1000</v>
      </c>
    </row>
    <row r="358" spans="1:7" x14ac:dyDescent="0.25">
      <c r="A358" s="106" t="s">
        <v>195</v>
      </c>
      <c r="B358" s="107" t="s">
        <v>36</v>
      </c>
      <c r="C358" s="108">
        <f>SUM(C359)</f>
        <v>0</v>
      </c>
      <c r="D358" s="108">
        <f t="shared" ref="D358:G358" si="156">SUM(D359)</f>
        <v>0</v>
      </c>
      <c r="E358" s="108">
        <f t="shared" si="156"/>
        <v>2000</v>
      </c>
      <c r="F358" s="108">
        <f t="shared" si="156"/>
        <v>2000</v>
      </c>
      <c r="G358" s="108">
        <f t="shared" si="156"/>
        <v>2000</v>
      </c>
    </row>
    <row r="359" spans="1:7" x14ac:dyDescent="0.25">
      <c r="A359" s="109" t="s">
        <v>196</v>
      </c>
      <c r="B359" s="110" t="s">
        <v>197</v>
      </c>
      <c r="C359" s="111">
        <f>SUM(C360:C361)</f>
        <v>0</v>
      </c>
      <c r="D359" s="111">
        <f t="shared" ref="D359:G359" si="157">SUM(D360:D361)</f>
        <v>0</v>
      </c>
      <c r="E359" s="111">
        <f t="shared" si="157"/>
        <v>2000</v>
      </c>
      <c r="F359" s="111">
        <f t="shared" si="157"/>
        <v>2000</v>
      </c>
      <c r="G359" s="111">
        <f t="shared" si="157"/>
        <v>2000</v>
      </c>
    </row>
    <row r="360" spans="1:7" x14ac:dyDescent="0.25">
      <c r="A360" s="112" t="s">
        <v>110</v>
      </c>
      <c r="B360" s="85" t="s">
        <v>168</v>
      </c>
      <c r="C360" s="113">
        <v>0</v>
      </c>
      <c r="D360" s="114">
        <v>0</v>
      </c>
      <c r="E360" s="113">
        <v>1000</v>
      </c>
      <c r="F360" s="113">
        <v>1000</v>
      </c>
      <c r="G360" s="113">
        <v>1000</v>
      </c>
    </row>
    <row r="361" spans="1:7" x14ac:dyDescent="0.25">
      <c r="A361" s="112">
        <v>3239</v>
      </c>
      <c r="B361" s="85" t="s">
        <v>170</v>
      </c>
      <c r="C361" s="113">
        <v>0</v>
      </c>
      <c r="D361" s="114">
        <v>0</v>
      </c>
      <c r="E361" s="113">
        <v>1000</v>
      </c>
      <c r="F361" s="113">
        <v>1000</v>
      </c>
      <c r="G361" s="113">
        <v>1000</v>
      </c>
    </row>
    <row r="362" spans="1:7" x14ac:dyDescent="0.25">
      <c r="A362" s="106" t="s">
        <v>148</v>
      </c>
      <c r="B362" s="107" t="s">
        <v>149</v>
      </c>
      <c r="C362" s="108">
        <f>SUM(C363)</f>
        <v>1000</v>
      </c>
      <c r="D362" s="108">
        <f t="shared" ref="D362:G362" si="158">SUM(D363)</f>
        <v>0</v>
      </c>
      <c r="E362" s="108">
        <f t="shared" si="158"/>
        <v>2000</v>
      </c>
      <c r="F362" s="108">
        <f t="shared" si="158"/>
        <v>2000</v>
      </c>
      <c r="G362" s="108">
        <f t="shared" si="158"/>
        <v>2000</v>
      </c>
    </row>
    <row r="363" spans="1:7" x14ac:dyDescent="0.25">
      <c r="A363" s="109" t="s">
        <v>237</v>
      </c>
      <c r="B363" s="110" t="s">
        <v>238</v>
      </c>
      <c r="C363" s="111">
        <f>SUM(C364)</f>
        <v>1000</v>
      </c>
      <c r="D363" s="111">
        <f t="shared" ref="D363:G363" si="159">SUM(D364)</f>
        <v>0</v>
      </c>
      <c r="E363" s="111">
        <f t="shared" si="159"/>
        <v>2000</v>
      </c>
      <c r="F363" s="111">
        <f t="shared" si="159"/>
        <v>2000</v>
      </c>
      <c r="G363" s="111">
        <f t="shared" si="159"/>
        <v>2000</v>
      </c>
    </row>
    <row r="364" spans="1:7" x14ac:dyDescent="0.25">
      <c r="A364" s="112" t="s">
        <v>110</v>
      </c>
      <c r="B364" s="85" t="s">
        <v>168</v>
      </c>
      <c r="C364" s="113">
        <v>1000</v>
      </c>
      <c r="D364" s="114">
        <v>0</v>
      </c>
      <c r="E364" s="113">
        <v>2000</v>
      </c>
      <c r="F364" s="113">
        <v>2000</v>
      </c>
      <c r="G364" s="113">
        <v>2000</v>
      </c>
    </row>
    <row r="365" spans="1:7" x14ac:dyDescent="0.25">
      <c r="A365" s="100" t="s">
        <v>262</v>
      </c>
      <c r="B365" s="101" t="s">
        <v>263</v>
      </c>
      <c r="C365" s="102">
        <f>SUM(C366)</f>
        <v>9290</v>
      </c>
      <c r="D365" s="102">
        <f t="shared" ref="D365:G366" si="160">SUM(D366)</f>
        <v>9296</v>
      </c>
      <c r="E365" s="102">
        <f t="shared" si="160"/>
        <v>9296</v>
      </c>
      <c r="F365" s="102">
        <f t="shared" si="160"/>
        <v>9296</v>
      </c>
      <c r="G365" s="102">
        <f t="shared" si="160"/>
        <v>9296</v>
      </c>
    </row>
    <row r="366" spans="1:7" ht="24" x14ac:dyDescent="0.25">
      <c r="A366" s="103" t="s">
        <v>231</v>
      </c>
      <c r="B366" s="104" t="s">
        <v>263</v>
      </c>
      <c r="C366" s="105">
        <f>SUM(C367)</f>
        <v>9290</v>
      </c>
      <c r="D366" s="105">
        <f t="shared" si="160"/>
        <v>9296</v>
      </c>
      <c r="E366" s="105">
        <f t="shared" si="160"/>
        <v>9296</v>
      </c>
      <c r="F366" s="105">
        <f t="shared" si="160"/>
        <v>9296</v>
      </c>
      <c r="G366" s="105">
        <f t="shared" si="160"/>
        <v>9296</v>
      </c>
    </row>
    <row r="367" spans="1:7" x14ac:dyDescent="0.25">
      <c r="A367" s="106" t="s">
        <v>148</v>
      </c>
      <c r="B367" s="107" t="s">
        <v>149</v>
      </c>
      <c r="C367" s="108">
        <f>SUM(C368+C375)</f>
        <v>9290</v>
      </c>
      <c r="D367" s="108">
        <f t="shared" ref="D367:G367" si="161">SUM(D368+D375)</f>
        <v>9296</v>
      </c>
      <c r="E367" s="108">
        <f t="shared" si="161"/>
        <v>9296</v>
      </c>
      <c r="F367" s="108">
        <f t="shared" si="161"/>
        <v>9296</v>
      </c>
      <c r="G367" s="108">
        <f t="shared" si="161"/>
        <v>9296</v>
      </c>
    </row>
    <row r="368" spans="1:7" x14ac:dyDescent="0.25">
      <c r="A368" s="109" t="s">
        <v>150</v>
      </c>
      <c r="B368" s="110" t="s">
        <v>151</v>
      </c>
      <c r="C368" s="111">
        <f>SUM(C369:C374)</f>
        <v>4645</v>
      </c>
      <c r="D368" s="111">
        <f t="shared" ref="D368:G368" si="162">SUM(D369:D374)</f>
        <v>4648</v>
      </c>
      <c r="E368" s="111">
        <f t="shared" si="162"/>
        <v>4648</v>
      </c>
      <c r="F368" s="111">
        <f t="shared" si="162"/>
        <v>4648</v>
      </c>
      <c r="G368" s="111">
        <f t="shared" si="162"/>
        <v>4648</v>
      </c>
    </row>
    <row r="369" spans="1:7" x14ac:dyDescent="0.25">
      <c r="A369" s="112" t="s">
        <v>95</v>
      </c>
      <c r="B369" s="85" t="s">
        <v>161</v>
      </c>
      <c r="C369" s="113">
        <v>1226</v>
      </c>
      <c r="D369" s="114">
        <v>1328</v>
      </c>
      <c r="E369" s="113">
        <v>1328</v>
      </c>
      <c r="F369" s="113">
        <v>1328</v>
      </c>
      <c r="G369" s="113">
        <v>1328</v>
      </c>
    </row>
    <row r="370" spans="1:7" x14ac:dyDescent="0.25">
      <c r="A370" s="112" t="s">
        <v>96</v>
      </c>
      <c r="B370" s="85" t="s">
        <v>162</v>
      </c>
      <c r="C370" s="113">
        <v>1705</v>
      </c>
      <c r="D370" s="114">
        <v>1745</v>
      </c>
      <c r="E370" s="113">
        <v>1745</v>
      </c>
      <c r="F370" s="113">
        <v>1745</v>
      </c>
      <c r="G370" s="113">
        <v>1745</v>
      </c>
    </row>
    <row r="371" spans="1:7" x14ac:dyDescent="0.25">
      <c r="A371" s="112" t="s">
        <v>99</v>
      </c>
      <c r="B371" s="85" t="s">
        <v>165</v>
      </c>
      <c r="C371" s="113">
        <v>664</v>
      </c>
      <c r="D371" s="114">
        <v>664</v>
      </c>
      <c r="E371" s="113">
        <v>664</v>
      </c>
      <c r="F371" s="113">
        <v>664</v>
      </c>
      <c r="G371" s="113">
        <v>664</v>
      </c>
    </row>
    <row r="372" spans="1:7" x14ac:dyDescent="0.25">
      <c r="A372" s="112" t="s">
        <v>100</v>
      </c>
      <c r="B372" s="85" t="s">
        <v>167</v>
      </c>
      <c r="C372" s="113">
        <v>505</v>
      </c>
      <c r="D372" s="114">
        <v>366</v>
      </c>
      <c r="E372" s="113">
        <v>366</v>
      </c>
      <c r="F372" s="113">
        <v>366</v>
      </c>
      <c r="G372" s="113">
        <v>366</v>
      </c>
    </row>
    <row r="373" spans="1:7" x14ac:dyDescent="0.25">
      <c r="A373" s="112" t="s">
        <v>110</v>
      </c>
      <c r="B373" s="85" t="s">
        <v>168</v>
      </c>
      <c r="C373" s="113">
        <v>0</v>
      </c>
      <c r="D373" s="114">
        <v>0</v>
      </c>
      <c r="E373" s="113">
        <v>0</v>
      </c>
      <c r="F373" s="113">
        <v>0</v>
      </c>
      <c r="G373" s="113">
        <v>0</v>
      </c>
    </row>
    <row r="374" spans="1:7" x14ac:dyDescent="0.25">
      <c r="A374" s="112" t="s">
        <v>103</v>
      </c>
      <c r="B374" s="85" t="s">
        <v>174</v>
      </c>
      <c r="C374" s="113">
        <v>545</v>
      </c>
      <c r="D374" s="114">
        <v>545</v>
      </c>
      <c r="E374" s="113">
        <v>545</v>
      </c>
      <c r="F374" s="113">
        <v>545</v>
      </c>
      <c r="G374" s="113">
        <v>545</v>
      </c>
    </row>
    <row r="375" spans="1:7" x14ac:dyDescent="0.25">
      <c r="A375" s="109" t="s">
        <v>237</v>
      </c>
      <c r="B375" s="110" t="s">
        <v>238</v>
      </c>
      <c r="C375" s="111">
        <f>SUM(C376:C379)</f>
        <v>4645</v>
      </c>
      <c r="D375" s="111">
        <f t="shared" ref="D375:G375" si="163">SUM(D376:D379)</f>
        <v>4648</v>
      </c>
      <c r="E375" s="111">
        <f t="shared" si="163"/>
        <v>4648</v>
      </c>
      <c r="F375" s="111">
        <f t="shared" si="163"/>
        <v>4648</v>
      </c>
      <c r="G375" s="111">
        <f t="shared" si="163"/>
        <v>4648</v>
      </c>
    </row>
    <row r="376" spans="1:7" x14ac:dyDescent="0.25">
      <c r="A376" s="112" t="s">
        <v>95</v>
      </c>
      <c r="B376" s="85" t="s">
        <v>161</v>
      </c>
      <c r="C376" s="113">
        <v>1269</v>
      </c>
      <c r="D376" s="114">
        <v>1361</v>
      </c>
      <c r="E376" s="113">
        <v>1361</v>
      </c>
      <c r="F376" s="113">
        <v>1361</v>
      </c>
      <c r="G376" s="113">
        <v>1361</v>
      </c>
    </row>
    <row r="377" spans="1:7" x14ac:dyDescent="0.25">
      <c r="A377" s="112" t="s">
        <v>96</v>
      </c>
      <c r="B377" s="85" t="s">
        <v>162</v>
      </c>
      <c r="C377" s="113">
        <v>1526</v>
      </c>
      <c r="D377" s="114">
        <v>1427</v>
      </c>
      <c r="E377" s="113">
        <v>1427</v>
      </c>
      <c r="F377" s="113">
        <v>1427</v>
      </c>
      <c r="G377" s="113">
        <v>1427</v>
      </c>
    </row>
    <row r="378" spans="1:7" x14ac:dyDescent="0.25">
      <c r="A378" s="112" t="s">
        <v>98</v>
      </c>
      <c r="B378" s="85" t="s">
        <v>164</v>
      </c>
      <c r="C378" s="113">
        <v>0</v>
      </c>
      <c r="D378" s="114">
        <v>930</v>
      </c>
      <c r="E378" s="113">
        <v>930</v>
      </c>
      <c r="F378" s="113">
        <v>930</v>
      </c>
      <c r="G378" s="113">
        <v>930</v>
      </c>
    </row>
    <row r="379" spans="1:7" x14ac:dyDescent="0.25">
      <c r="A379" s="112" t="s">
        <v>99</v>
      </c>
      <c r="B379" s="85" t="s">
        <v>165</v>
      </c>
      <c r="C379" s="113">
        <v>1850</v>
      </c>
      <c r="D379" s="114">
        <v>930</v>
      </c>
      <c r="E379" s="113">
        <v>930</v>
      </c>
      <c r="F379" s="113">
        <v>930</v>
      </c>
      <c r="G379" s="113">
        <v>930</v>
      </c>
    </row>
    <row r="380" spans="1:7" x14ac:dyDescent="0.25">
      <c r="A380" s="100" t="s">
        <v>264</v>
      </c>
      <c r="B380" s="101" t="s">
        <v>265</v>
      </c>
      <c r="C380" s="102">
        <f>SUM(C381)</f>
        <v>800</v>
      </c>
      <c r="D380" s="102">
        <f t="shared" ref="D380:G380" si="164">SUM(D381)</f>
        <v>1000</v>
      </c>
      <c r="E380" s="102">
        <f t="shared" si="164"/>
        <v>5000</v>
      </c>
      <c r="F380" s="102">
        <f t="shared" si="164"/>
        <v>5000</v>
      </c>
      <c r="G380" s="102">
        <f t="shared" si="164"/>
        <v>5000</v>
      </c>
    </row>
    <row r="381" spans="1:7" ht="24" x14ac:dyDescent="0.25">
      <c r="A381" s="103" t="s">
        <v>231</v>
      </c>
      <c r="B381" s="104" t="s">
        <v>265</v>
      </c>
      <c r="C381" s="105">
        <f>SUM(C382+C386+C389)</f>
        <v>800</v>
      </c>
      <c r="D381" s="105">
        <f t="shared" ref="D381:G381" si="165">SUM(D382+D386+D389)</f>
        <v>1000</v>
      </c>
      <c r="E381" s="105">
        <f t="shared" si="165"/>
        <v>5000</v>
      </c>
      <c r="F381" s="105">
        <f t="shared" si="165"/>
        <v>5000</v>
      </c>
      <c r="G381" s="105">
        <f t="shared" si="165"/>
        <v>5000</v>
      </c>
    </row>
    <row r="382" spans="1:7" x14ac:dyDescent="0.25">
      <c r="A382" s="106" t="s">
        <v>142</v>
      </c>
      <c r="B382" s="107" t="s">
        <v>18</v>
      </c>
      <c r="C382" s="108">
        <f>SUM(C383)</f>
        <v>800</v>
      </c>
      <c r="D382" s="108">
        <f t="shared" ref="D382:G382" si="166">SUM(D383)</f>
        <v>0</v>
      </c>
      <c r="E382" s="108">
        <f t="shared" si="166"/>
        <v>1000</v>
      </c>
      <c r="F382" s="108">
        <f t="shared" si="166"/>
        <v>1000</v>
      </c>
      <c r="G382" s="108">
        <f t="shared" si="166"/>
        <v>1000</v>
      </c>
    </row>
    <row r="383" spans="1:7" x14ac:dyDescent="0.25">
      <c r="A383" s="109" t="s">
        <v>143</v>
      </c>
      <c r="B383" s="110" t="s">
        <v>144</v>
      </c>
      <c r="C383" s="111">
        <f>SUM(C384:C385)</f>
        <v>800</v>
      </c>
      <c r="D383" s="111">
        <f t="shared" ref="D383:G383" si="167">SUM(D384:D385)</f>
        <v>0</v>
      </c>
      <c r="E383" s="111">
        <f t="shared" si="167"/>
        <v>1000</v>
      </c>
      <c r="F383" s="111">
        <f t="shared" si="167"/>
        <v>1000</v>
      </c>
      <c r="G383" s="111">
        <f t="shared" si="167"/>
        <v>1000</v>
      </c>
    </row>
    <row r="384" spans="1:7" x14ac:dyDescent="0.25">
      <c r="A384" s="112" t="s">
        <v>108</v>
      </c>
      <c r="B384" s="85" t="s">
        <v>156</v>
      </c>
      <c r="C384" s="113">
        <v>800</v>
      </c>
      <c r="D384" s="114">
        <v>0</v>
      </c>
      <c r="E384" s="113">
        <v>0</v>
      </c>
      <c r="F384" s="113">
        <v>0</v>
      </c>
      <c r="G384" s="113">
        <v>0</v>
      </c>
    </row>
    <row r="385" spans="1:7" x14ac:dyDescent="0.25">
      <c r="A385" s="112">
        <v>3239</v>
      </c>
      <c r="B385" s="85" t="s">
        <v>170</v>
      </c>
      <c r="C385" s="113">
        <v>0</v>
      </c>
      <c r="D385" s="114">
        <v>0</v>
      </c>
      <c r="E385" s="113">
        <v>1000</v>
      </c>
      <c r="F385" s="113">
        <v>1000</v>
      </c>
      <c r="G385" s="113">
        <v>1000</v>
      </c>
    </row>
    <row r="386" spans="1:7" x14ac:dyDescent="0.25">
      <c r="A386" s="106" t="s">
        <v>195</v>
      </c>
      <c r="B386" s="107" t="s">
        <v>36</v>
      </c>
      <c r="C386" s="108">
        <f>SUM(C387)</f>
        <v>0</v>
      </c>
      <c r="D386" s="108">
        <f t="shared" ref="D386:G387" si="168">SUM(D387)</f>
        <v>1000</v>
      </c>
      <c r="E386" s="108">
        <f t="shared" si="168"/>
        <v>1000</v>
      </c>
      <c r="F386" s="108">
        <f t="shared" si="168"/>
        <v>1000</v>
      </c>
      <c r="G386" s="108">
        <f t="shared" si="168"/>
        <v>1000</v>
      </c>
    </row>
    <row r="387" spans="1:7" x14ac:dyDescent="0.25">
      <c r="A387" s="109" t="s">
        <v>196</v>
      </c>
      <c r="B387" s="110" t="s">
        <v>197</v>
      </c>
      <c r="C387" s="111">
        <f>SUM(C388)</f>
        <v>0</v>
      </c>
      <c r="D387" s="111">
        <f t="shared" si="168"/>
        <v>1000</v>
      </c>
      <c r="E387" s="111">
        <f t="shared" si="168"/>
        <v>1000</v>
      </c>
      <c r="F387" s="111">
        <f t="shared" si="168"/>
        <v>1000</v>
      </c>
      <c r="G387" s="111">
        <f t="shared" si="168"/>
        <v>1000</v>
      </c>
    </row>
    <row r="388" spans="1:7" x14ac:dyDescent="0.25">
      <c r="A388" s="112" t="s">
        <v>101</v>
      </c>
      <c r="B388" s="85" t="s">
        <v>169</v>
      </c>
      <c r="C388" s="113">
        <v>0</v>
      </c>
      <c r="D388" s="114">
        <v>1000</v>
      </c>
      <c r="E388" s="113">
        <v>1000</v>
      </c>
      <c r="F388" s="113">
        <v>1000</v>
      </c>
      <c r="G388" s="113">
        <v>1000</v>
      </c>
    </row>
    <row r="389" spans="1:7" x14ac:dyDescent="0.25">
      <c r="A389" s="106" t="s">
        <v>148</v>
      </c>
      <c r="B389" s="107" t="s">
        <v>149</v>
      </c>
      <c r="C389" s="108">
        <f>SUM(C390)</f>
        <v>0</v>
      </c>
      <c r="D389" s="108">
        <f t="shared" ref="D389:G389" si="169">SUM(D390)</f>
        <v>0</v>
      </c>
      <c r="E389" s="108">
        <f t="shared" si="169"/>
        <v>3000</v>
      </c>
      <c r="F389" s="108">
        <f t="shared" si="169"/>
        <v>3000</v>
      </c>
      <c r="G389" s="108">
        <f t="shared" si="169"/>
        <v>3000</v>
      </c>
    </row>
    <row r="390" spans="1:7" x14ac:dyDescent="0.25">
      <c r="A390" s="109" t="s">
        <v>150</v>
      </c>
      <c r="B390" s="110" t="s">
        <v>151</v>
      </c>
      <c r="C390" s="111">
        <f>SUM(C391:C392)</f>
        <v>0</v>
      </c>
      <c r="D390" s="111">
        <f t="shared" ref="D390:G390" si="170">SUM(D391:D392)</f>
        <v>0</v>
      </c>
      <c r="E390" s="111">
        <f t="shared" si="170"/>
        <v>3000</v>
      </c>
      <c r="F390" s="111">
        <f t="shared" si="170"/>
        <v>3000</v>
      </c>
      <c r="G390" s="111">
        <f t="shared" si="170"/>
        <v>3000</v>
      </c>
    </row>
    <row r="391" spans="1:7" x14ac:dyDescent="0.25">
      <c r="A391" s="112" t="s">
        <v>101</v>
      </c>
      <c r="B391" s="85" t="s">
        <v>169</v>
      </c>
      <c r="C391" s="113">
        <v>0</v>
      </c>
      <c r="D391" s="114">
        <v>0</v>
      </c>
      <c r="E391" s="113">
        <v>1500</v>
      </c>
      <c r="F391" s="113">
        <v>1500</v>
      </c>
      <c r="G391" s="113">
        <v>1500</v>
      </c>
    </row>
    <row r="392" spans="1:7" x14ac:dyDescent="0.25">
      <c r="A392" s="112">
        <v>3239</v>
      </c>
      <c r="B392" s="85" t="s">
        <v>170</v>
      </c>
      <c r="C392" s="113">
        <v>0</v>
      </c>
      <c r="D392" s="114">
        <v>0</v>
      </c>
      <c r="E392" s="113">
        <v>1500</v>
      </c>
      <c r="F392" s="113">
        <v>1500</v>
      </c>
      <c r="G392" s="113">
        <v>1500</v>
      </c>
    </row>
    <row r="393" spans="1:7" x14ac:dyDescent="0.25">
      <c r="A393" s="100" t="s">
        <v>266</v>
      </c>
      <c r="B393" s="101" t="s">
        <v>267</v>
      </c>
      <c r="C393" s="102">
        <f>SUM(C394)</f>
        <v>10508</v>
      </c>
      <c r="D393" s="102">
        <f t="shared" ref="D393:G394" si="171">SUM(D394)</f>
        <v>34831</v>
      </c>
      <c r="E393" s="102">
        <f t="shared" si="171"/>
        <v>36480</v>
      </c>
      <c r="F393" s="102">
        <f t="shared" si="171"/>
        <v>36480</v>
      </c>
      <c r="G393" s="102">
        <f t="shared" si="171"/>
        <v>36480</v>
      </c>
    </row>
    <row r="394" spans="1:7" ht="24" x14ac:dyDescent="0.25">
      <c r="A394" s="103" t="s">
        <v>268</v>
      </c>
      <c r="B394" s="104" t="s">
        <v>267</v>
      </c>
      <c r="C394" s="105">
        <f>SUM(C395)</f>
        <v>10508</v>
      </c>
      <c r="D394" s="105">
        <f t="shared" si="171"/>
        <v>34831</v>
      </c>
      <c r="E394" s="105">
        <f t="shared" si="171"/>
        <v>36480</v>
      </c>
      <c r="F394" s="105">
        <f t="shared" si="171"/>
        <v>36480</v>
      </c>
      <c r="G394" s="105">
        <f t="shared" si="171"/>
        <v>36480</v>
      </c>
    </row>
    <row r="395" spans="1:7" x14ac:dyDescent="0.25">
      <c r="A395" s="106" t="s">
        <v>195</v>
      </c>
      <c r="B395" s="107" t="s">
        <v>36</v>
      </c>
      <c r="C395" s="108">
        <f>SUM(C396)</f>
        <v>10508</v>
      </c>
      <c r="D395" s="108">
        <f t="shared" ref="D395:G395" si="172">SUM(D396)</f>
        <v>34831</v>
      </c>
      <c r="E395" s="108">
        <f t="shared" si="172"/>
        <v>36480</v>
      </c>
      <c r="F395" s="108">
        <f t="shared" si="172"/>
        <v>36480</v>
      </c>
      <c r="G395" s="108">
        <f t="shared" si="172"/>
        <v>36480</v>
      </c>
    </row>
    <row r="396" spans="1:7" x14ac:dyDescent="0.25">
      <c r="A396" s="109" t="s">
        <v>196</v>
      </c>
      <c r="B396" s="110" t="s">
        <v>197</v>
      </c>
      <c r="C396" s="111">
        <f>SUM(C397:C405)</f>
        <v>10508</v>
      </c>
      <c r="D396" s="111">
        <f t="shared" ref="D396:G396" si="173">SUM(D397:D405)</f>
        <v>34831</v>
      </c>
      <c r="E396" s="111">
        <f t="shared" si="173"/>
        <v>36480</v>
      </c>
      <c r="F396" s="111">
        <f t="shared" si="173"/>
        <v>36480</v>
      </c>
      <c r="G396" s="111">
        <f t="shared" si="173"/>
        <v>36480</v>
      </c>
    </row>
    <row r="397" spans="1:7" x14ac:dyDescent="0.25">
      <c r="A397" s="112" t="s">
        <v>90</v>
      </c>
      <c r="B397" s="85" t="s">
        <v>145</v>
      </c>
      <c r="C397" s="113">
        <v>6805</v>
      </c>
      <c r="D397" s="114">
        <v>18378</v>
      </c>
      <c r="E397" s="113">
        <v>21400</v>
      </c>
      <c r="F397" s="113">
        <v>21400</v>
      </c>
      <c r="G397" s="113">
        <v>21400</v>
      </c>
    </row>
    <row r="398" spans="1:7" x14ac:dyDescent="0.25">
      <c r="A398" s="112" t="s">
        <v>91</v>
      </c>
      <c r="B398" s="85" t="s">
        <v>146</v>
      </c>
      <c r="C398" s="113">
        <v>580</v>
      </c>
      <c r="D398" s="114">
        <v>580</v>
      </c>
      <c r="E398" s="113">
        <v>580</v>
      </c>
      <c r="F398" s="113">
        <v>580</v>
      </c>
      <c r="G398" s="113">
        <v>580</v>
      </c>
    </row>
    <row r="399" spans="1:7" x14ac:dyDescent="0.25">
      <c r="A399" s="112" t="s">
        <v>92</v>
      </c>
      <c r="B399" s="85" t="s">
        <v>147</v>
      </c>
      <c r="C399" s="113">
        <v>1123</v>
      </c>
      <c r="D399" s="114">
        <v>3033</v>
      </c>
      <c r="E399" s="113">
        <v>3600</v>
      </c>
      <c r="F399" s="113">
        <v>3600</v>
      </c>
      <c r="G399" s="113">
        <v>3600</v>
      </c>
    </row>
    <row r="400" spans="1:7" x14ac:dyDescent="0.25">
      <c r="A400" s="112" t="s">
        <v>93</v>
      </c>
      <c r="B400" s="85" t="s">
        <v>157</v>
      </c>
      <c r="C400" s="113">
        <v>1331</v>
      </c>
      <c r="D400" s="114">
        <v>3540</v>
      </c>
      <c r="E400" s="113">
        <v>3600</v>
      </c>
      <c r="F400" s="113">
        <v>3600</v>
      </c>
      <c r="G400" s="113">
        <v>3600</v>
      </c>
    </row>
    <row r="401" spans="1:7" x14ac:dyDescent="0.25">
      <c r="A401" s="112" t="s">
        <v>94</v>
      </c>
      <c r="B401" s="85" t="s">
        <v>160</v>
      </c>
      <c r="C401" s="113">
        <v>0</v>
      </c>
      <c r="D401" s="114">
        <v>1000</v>
      </c>
      <c r="E401" s="113">
        <v>1000</v>
      </c>
      <c r="F401" s="113">
        <v>1000</v>
      </c>
      <c r="G401" s="113">
        <v>1000</v>
      </c>
    </row>
    <row r="402" spans="1:7" x14ac:dyDescent="0.25">
      <c r="A402" s="112" t="s">
        <v>269</v>
      </c>
      <c r="B402" s="85" t="s">
        <v>123</v>
      </c>
      <c r="C402" s="113">
        <v>338</v>
      </c>
      <c r="D402" s="114">
        <v>4000</v>
      </c>
      <c r="E402" s="113">
        <v>2000</v>
      </c>
      <c r="F402" s="113">
        <v>2000</v>
      </c>
      <c r="G402" s="113">
        <v>2000</v>
      </c>
    </row>
    <row r="403" spans="1:7" x14ac:dyDescent="0.25">
      <c r="A403" s="112" t="s">
        <v>95</v>
      </c>
      <c r="B403" s="85" t="s">
        <v>161</v>
      </c>
      <c r="C403" s="113">
        <v>0</v>
      </c>
      <c r="D403" s="114">
        <v>1700</v>
      </c>
      <c r="E403" s="113">
        <v>1700</v>
      </c>
      <c r="F403" s="113">
        <v>1700</v>
      </c>
      <c r="G403" s="113">
        <v>1700</v>
      </c>
    </row>
    <row r="404" spans="1:7" x14ac:dyDescent="0.25">
      <c r="A404" s="112" t="s">
        <v>110</v>
      </c>
      <c r="B404" s="85" t="s">
        <v>168</v>
      </c>
      <c r="C404" s="113">
        <v>0</v>
      </c>
      <c r="D404" s="114">
        <v>1000</v>
      </c>
      <c r="E404" s="113">
        <v>1000</v>
      </c>
      <c r="F404" s="113">
        <v>1000</v>
      </c>
      <c r="G404" s="113">
        <v>1000</v>
      </c>
    </row>
    <row r="405" spans="1:7" x14ac:dyDescent="0.25">
      <c r="A405" s="112" t="s">
        <v>102</v>
      </c>
      <c r="B405" s="85" t="s">
        <v>170</v>
      </c>
      <c r="C405" s="113">
        <v>331</v>
      </c>
      <c r="D405" s="114">
        <v>1600</v>
      </c>
      <c r="E405" s="113">
        <v>1600</v>
      </c>
      <c r="F405" s="113">
        <v>1600</v>
      </c>
      <c r="G405" s="113">
        <v>1600</v>
      </c>
    </row>
  </sheetData>
  <mergeCells count="8">
    <mergeCell ref="B6:F6"/>
    <mergeCell ref="A1:B1"/>
    <mergeCell ref="A2:B2"/>
    <mergeCell ref="A3:G3"/>
    <mergeCell ref="A4:G4"/>
    <mergeCell ref="A5:G5"/>
    <mergeCell ref="D1:E1"/>
    <mergeCell ref="D2:E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Rashodi prema funkcijskoj kl</vt:lpstr>
      <vt:lpstr>Račun financiranja</vt:lpstr>
      <vt:lpstr>Vlastiti izvori- rezultat </vt:lpstr>
      <vt:lpstr>POSEBNI DIO 1</vt:lpstr>
      <vt:lpstr>POSEBNI DIO 2-P</vt:lpstr>
      <vt:lpstr>POSEBNI DIO 2- 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epustijanac</cp:lastModifiedBy>
  <cp:lastPrinted>2024-12-27T11:06:30Z</cp:lastPrinted>
  <dcterms:created xsi:type="dcterms:W3CDTF">2022-08-12T12:51:27Z</dcterms:created>
  <dcterms:modified xsi:type="dcterms:W3CDTF">2025-01-23T08:59:59Z</dcterms:modified>
</cp:coreProperties>
</file>